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C641B69B-7008-4F46-83FF-500ABBC1EFBA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C19" i="16" s="1"/>
  <c r="AB19" i="16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 s="1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C31" i="14" s="1"/>
  <c r="AB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 s="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N43" i="17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<sst xmlns="http://schemas.openxmlformats.org/spreadsheetml/2006/main" count="3300" uniqueCount="40">
  <si>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</si>
  <si>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</si>
  <si>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</si>
  <si>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</si>
  <si>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</si>
  <si>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</si>
  <si>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</si>
  <si>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</si>
  <si>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</si>
  <si>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</si>
  <si>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</si>
  <si>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</si>
  <si>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</si>
  <si>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</si>
  <si>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</si>
  <si>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</si>
  <si>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</si>
  <si>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</si>
  <si>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</si>
  <si>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</si>
  <si>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</si>
  <si>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</si>
  <si>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</si>
  <si>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</si>
  <si>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</si>
  <si>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</si>
  <si>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</si>
  <si>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</si>
  <si>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</si>
  <si>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</si>
  <si>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</si>
  <si>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</si>
  <si>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</si>
  <si>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</si>
  <si>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</si>
  <si>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</si>
  <si>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</si>
  <si>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</si>
  <si>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</si>
  <si>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2018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</si>
</sst>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8637240</v>
      </c>
      <c r="C15" s="2"/>
      <c r="D15" s="2">
        <v>5500750</v>
      </c>
      <c r="E15" s="2"/>
      <c r="F15" s="2">
        <v>3518088</v>
      </c>
      <c r="G15" s="2"/>
      <c r="H15" s="2">
        <v>9357164</v>
      </c>
      <c r="I15" s="2"/>
      <c r="J15" s="2"/>
      <c r="K15" s="2"/>
      <c r="L15" s="1">
        <f>B15+D15+F15+H15+J15</f>
        <v>27013242</v>
      </c>
      <c r="M15" s="13">
        <f>C15+E15+G15+I15+K15</f>
        <v>0</v>
      </c>
      <c r="N15" s="14">
        <f>L15+M15</f>
        <v>27013242</v>
      </c>
      <c r="P15" s="3" t="s">
        <v>12</v>
      </c>
      <c r="Q15" s="2">
        <v>1297</v>
      </c>
      <c r="R15" s="2">
        <v>0</v>
      </c>
      <c r="S15" s="2">
        <v>526</v>
      </c>
      <c r="T15" s="2">
        <v>0</v>
      </c>
      <c r="U15" s="2">
        <v>472</v>
      </c>
      <c r="V15" s="2">
        <v>0</v>
      </c>
      <c r="W15" s="2">
        <v>2046</v>
      </c>
      <c r="X15" s="2">
        <v>0</v>
      </c>
      <c r="Y15" s="2">
        <v>0</v>
      </c>
      <c r="Z15" s="2">
        <v>0</v>
      </c>
      <c r="AA15" s="1">
        <f>Q15+S15+U15+W15+Y15</f>
        <v>4341</v>
      </c>
      <c r="AB15" s="13">
        <f>R15+T15+V15+X15+Z15</f>
        <v>0</v>
      </c>
      <c r="AC15" s="14">
        <f>AA15+AB15</f>
        <v>4341</v>
      </c>
      <c r="AE15" s="3" t="s">
        <v>12</v>
      </c>
      <c r="AF15" s="2">
        <f>IFERROR(B15/Q15, "N.A.")</f>
        <v>6659.398612181958</v>
      </c>
      <c r="AG15" s="2" t="str">
        <f t="shared" ref="AG15:AP19" si="0">IFERROR(C15/R15, "N.A.")</f>
        <v>N.A.</v>
      </c>
      <c r="AH15" s="2">
        <f t="shared" si="0"/>
        <v>10457.699619771864</v>
      </c>
      <c r="AI15" s="2" t="str">
        <f t="shared" si="0"/>
        <v>N.A.</v>
      </c>
      <c r="AJ15" s="2">
        <f t="shared" si="0"/>
        <v>7453.5762711864409</v>
      </c>
      <c r="AK15" s="2" t="str">
        <f t="shared" si="0"/>
        <v>N.A.</v>
      </c>
      <c r="AL15" s="2">
        <f t="shared" si="0"/>
        <v>4573.393939393939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6222.815480304077</v>
      </c>
      <c r="AQ15" s="13" t="str">
        <f t="shared" ref="AQ15" si="1">IFERROR(M15/AB15, "N.A.")</f>
        <v>N.A.</v>
      </c>
      <c r="AR15" s="14">
        <f t="shared" ref="AR15" si="2">IFERROR(N15/AC15, "N.A.")</f>
        <v>6222.815480304077</v>
      </c>
    </row>
    <row r="16" spans="1:44" ht="15" customHeight="1" thickBot="1" x14ac:dyDescent="0.3">
      <c r="A16" s="3" t="s">
        <v>13</v>
      </c>
      <c r="B16" s="2">
        <v>8029402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8029402</v>
      </c>
      <c r="M16" s="13">
        <f t="shared" ref="M16:M18" si="4">C16+E16+G16+I16+K16</f>
        <v>0</v>
      </c>
      <c r="N16" s="14">
        <f t="shared" ref="N16:N18" si="5">L16+M16</f>
        <v>8029402</v>
      </c>
      <c r="P16" s="3" t="s">
        <v>13</v>
      </c>
      <c r="Q16" s="2">
        <v>2167</v>
      </c>
      <c r="R16" s="2">
        <v>205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2167</v>
      </c>
      <c r="AB16" s="13">
        <f t="shared" ref="AB16:AB18" si="7">R16+T16+V16+X16+Z16</f>
        <v>205</v>
      </c>
      <c r="AC16" s="14">
        <f t="shared" ref="AC16:AC18" si="8">AA16+AB16</f>
        <v>2372</v>
      </c>
      <c r="AE16" s="3" t="s">
        <v>13</v>
      </c>
      <c r="AF16" s="2">
        <f t="shared" ref="AF16:AF19" si="9">IFERROR(B16/Q16, "N.A.")</f>
        <v>3705.3077988001846</v>
      </c>
      <c r="AG16" s="2">
        <f t="shared" si="0"/>
        <v>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3705.3077988001846</v>
      </c>
      <c r="AQ16" s="13">
        <f t="shared" ref="AQ16:AQ18" si="11">IFERROR(M16/AB16, "N.A.")</f>
        <v>0</v>
      </c>
      <c r="AR16" s="14">
        <f t="shared" ref="AR16:AR18" si="12">IFERROR(N16/AC16, "N.A.")</f>
        <v>3385.0767284991566</v>
      </c>
    </row>
    <row r="17" spans="1:44" ht="15" customHeight="1" thickBot="1" x14ac:dyDescent="0.3">
      <c r="A17" s="3" t="s">
        <v>14</v>
      </c>
      <c r="B17" s="2">
        <v>16127919.999999996</v>
      </c>
      <c r="C17" s="2">
        <v>148931109.99999988</v>
      </c>
      <c r="D17" s="2">
        <v>10216842</v>
      </c>
      <c r="E17" s="2">
        <v>3252520</v>
      </c>
      <c r="F17" s="2"/>
      <c r="G17" s="2">
        <v>19771849.999999996</v>
      </c>
      <c r="H17" s="2"/>
      <c r="I17" s="2">
        <v>8461400</v>
      </c>
      <c r="J17" s="2">
        <v>0</v>
      </c>
      <c r="K17" s="2"/>
      <c r="L17" s="1">
        <f t="shared" si="3"/>
        <v>26344761.999999996</v>
      </c>
      <c r="M17" s="13">
        <f t="shared" si="4"/>
        <v>180416879.99999988</v>
      </c>
      <c r="N17" s="14">
        <f t="shared" si="5"/>
        <v>206761641.99999988</v>
      </c>
      <c r="P17" s="3" t="s">
        <v>14</v>
      </c>
      <c r="Q17" s="2">
        <v>5360</v>
      </c>
      <c r="R17" s="2">
        <v>25855</v>
      </c>
      <c r="S17" s="2">
        <v>2330</v>
      </c>
      <c r="T17" s="2">
        <v>483</v>
      </c>
      <c r="U17" s="2">
        <v>0</v>
      </c>
      <c r="V17" s="2">
        <v>1651</v>
      </c>
      <c r="W17" s="2">
        <v>0</v>
      </c>
      <c r="X17" s="2">
        <v>2818</v>
      </c>
      <c r="Y17" s="2">
        <v>630</v>
      </c>
      <c r="Z17" s="2">
        <v>0</v>
      </c>
      <c r="AA17" s="1">
        <f t="shared" si="6"/>
        <v>8320</v>
      </c>
      <c r="AB17" s="13">
        <f t="shared" si="7"/>
        <v>30807</v>
      </c>
      <c r="AC17" s="14">
        <f t="shared" si="8"/>
        <v>39127</v>
      </c>
      <c r="AE17" s="3" t="s">
        <v>14</v>
      </c>
      <c r="AF17" s="2">
        <f t="shared" si="9"/>
        <v>3008.9402985074621</v>
      </c>
      <c r="AG17" s="2">
        <f t="shared" si="0"/>
        <v>5760.2440533745848</v>
      </c>
      <c r="AH17" s="2">
        <f t="shared" si="0"/>
        <v>4384.9107296137336</v>
      </c>
      <c r="AI17" s="2">
        <f t="shared" si="0"/>
        <v>6733.9958592132507</v>
      </c>
      <c r="AJ17" s="2" t="str">
        <f t="shared" si="0"/>
        <v>N.A.</v>
      </c>
      <c r="AK17" s="2">
        <f t="shared" si="0"/>
        <v>11975.681405208961</v>
      </c>
      <c r="AL17" s="2" t="str">
        <f t="shared" si="0"/>
        <v>N.A.</v>
      </c>
      <c r="AM17" s="2">
        <f t="shared" si="0"/>
        <v>3002.6259758694109</v>
      </c>
      <c r="AN17" s="2">
        <f t="shared" si="0"/>
        <v>0</v>
      </c>
      <c r="AO17" s="2" t="str">
        <f t="shared" si="0"/>
        <v>N.A.</v>
      </c>
      <c r="AP17" s="15">
        <f t="shared" si="10"/>
        <v>3166.4377403846152</v>
      </c>
      <c r="AQ17" s="13">
        <f t="shared" si="11"/>
        <v>5856.3599182004054</v>
      </c>
      <c r="AR17" s="14">
        <f t="shared" si="12"/>
        <v>5284.372479362074</v>
      </c>
    </row>
    <row r="18" spans="1:44" ht="15" customHeight="1" thickBot="1" x14ac:dyDescent="0.3">
      <c r="A18" s="3" t="s">
        <v>15</v>
      </c>
      <c r="B18" s="2">
        <v>1264200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1264200</v>
      </c>
      <c r="M18" s="13">
        <f t="shared" si="4"/>
        <v>0</v>
      </c>
      <c r="N18" s="14">
        <f t="shared" si="5"/>
        <v>1264200</v>
      </c>
      <c r="P18" s="3" t="s">
        <v>15</v>
      </c>
      <c r="Q18" s="2">
        <v>420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420</v>
      </c>
      <c r="AB18" s="13">
        <f t="shared" si="7"/>
        <v>0</v>
      </c>
      <c r="AC18" s="17">
        <f t="shared" si="8"/>
        <v>420</v>
      </c>
      <c r="AE18" s="3" t="s">
        <v>15</v>
      </c>
      <c r="AF18" s="2">
        <f t="shared" si="9"/>
        <v>3010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3010</v>
      </c>
      <c r="AQ18" s="13" t="str">
        <f t="shared" si="11"/>
        <v>N.A.</v>
      </c>
      <c r="AR18" s="14">
        <f t="shared" si="12"/>
        <v>3010</v>
      </c>
    </row>
    <row r="19" spans="1:44" ht="15" customHeight="1" thickBot="1" x14ac:dyDescent="0.3">
      <c r="A19" s="4" t="s">
        <v>16</v>
      </c>
      <c r="B19" s="2">
        <v>34058761.999999993</v>
      </c>
      <c r="C19" s="2">
        <v>148931110</v>
      </c>
      <c r="D19" s="2">
        <v>15717592.000000002</v>
      </c>
      <c r="E19" s="2">
        <v>3252520</v>
      </c>
      <c r="F19" s="2">
        <v>3518088</v>
      </c>
      <c r="G19" s="2">
        <v>19771849.999999996</v>
      </c>
      <c r="H19" s="2">
        <v>9357164</v>
      </c>
      <c r="I19" s="2">
        <v>8461400</v>
      </c>
      <c r="J19" s="2">
        <v>0</v>
      </c>
      <c r="K19" s="2"/>
      <c r="L19" s="1">
        <f t="shared" ref="L19" si="13">B19+D19+F19+H19+J19</f>
        <v>62651605.999999993</v>
      </c>
      <c r="M19" s="13">
        <f t="shared" ref="M19" si="14">C19+E19+G19+I19+K19</f>
        <v>180416880</v>
      </c>
      <c r="N19" s="17">
        <f t="shared" ref="N19" si="15">L19+M19</f>
        <v>243068486</v>
      </c>
      <c r="P19" s="4" t="s">
        <v>16</v>
      </c>
      <c r="Q19" s="2">
        <v>9244</v>
      </c>
      <c r="R19" s="2">
        <v>26060</v>
      </c>
      <c r="S19" s="2">
        <v>2856</v>
      </c>
      <c r="T19" s="2">
        <v>483</v>
      </c>
      <c r="U19" s="2">
        <v>472</v>
      </c>
      <c r="V19" s="2">
        <v>1651</v>
      </c>
      <c r="W19" s="2">
        <v>2046</v>
      </c>
      <c r="X19" s="2">
        <v>2818</v>
      </c>
      <c r="Y19" s="2">
        <v>630</v>
      </c>
      <c r="Z19" s="2">
        <v>0</v>
      </c>
      <c r="AA19" s="1">
        <f t="shared" ref="AA19" si="16">Q19+S19+U19+W19+Y19</f>
        <v>15248</v>
      </c>
      <c r="AB19" s="13">
        <f t="shared" ref="AB19" si="17">R19+T19+V19+X19+Z19</f>
        <v>31012</v>
      </c>
      <c r="AC19" s="14">
        <f t="shared" ref="AC19" si="18">AA19+AB19</f>
        <v>46260</v>
      </c>
      <c r="AE19" s="4" t="s">
        <v>16</v>
      </c>
      <c r="AF19" s="2">
        <f t="shared" si="9"/>
        <v>3684.4182172219812</v>
      </c>
      <c r="AG19" s="2">
        <f t="shared" si="0"/>
        <v>5714.9313123561014</v>
      </c>
      <c r="AH19" s="2">
        <f t="shared" si="0"/>
        <v>5503.3585434173674</v>
      </c>
      <c r="AI19" s="2">
        <f t="shared" si="0"/>
        <v>6733.9958592132507</v>
      </c>
      <c r="AJ19" s="2">
        <f t="shared" si="0"/>
        <v>7453.5762711864409</v>
      </c>
      <c r="AK19" s="2">
        <f t="shared" si="0"/>
        <v>11975.681405208961</v>
      </c>
      <c r="AL19" s="2">
        <f t="shared" si="0"/>
        <v>4573.393939393939</v>
      </c>
      <c r="AM19" s="2">
        <f t="shared" si="0"/>
        <v>3002.6259758694109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4108.8408971668414</v>
      </c>
      <c r="AQ19" s="13">
        <f t="shared" ref="AQ19" si="20">IFERROR(M19/AB19, "N.A.")</f>
        <v>5817.6473623113634</v>
      </c>
      <c r="AR19" s="14">
        <f t="shared" ref="AR19" si="21">IFERROR(N19/AC19, "N.A.")</f>
        <v>5254.3987462170344</v>
      </c>
    </row>
    <row r="20" spans="1:44" ht="15" customHeight="1" thickBot="1" x14ac:dyDescent="0.3">
      <c r="A20" s="5" t="s">
        <v>0</v>
      </c>
      <c r="B20" s="24">
        <f>B19+C19</f>
        <v>182989872</v>
      </c>
      <c r="C20" s="26"/>
      <c r="D20" s="24">
        <f>D19+E19</f>
        <v>18970112</v>
      </c>
      <c r="E20" s="26"/>
      <c r="F20" s="24">
        <f>F19+G19</f>
        <v>23289937.999999996</v>
      </c>
      <c r="G20" s="26"/>
      <c r="H20" s="24">
        <f>H19+I19</f>
        <v>17818564</v>
      </c>
      <c r="I20" s="26"/>
      <c r="J20" s="24">
        <f>J19+K19</f>
        <v>0</v>
      </c>
      <c r="K20" s="26"/>
      <c r="L20" s="24">
        <f>L19+M19</f>
        <v>243068486</v>
      </c>
      <c r="M20" s="25"/>
      <c r="N20" s="18">
        <f>B20+D20+F20+H20+J20</f>
        <v>243068486</v>
      </c>
      <c r="P20" s="5" t="s">
        <v>0</v>
      </c>
      <c r="Q20" s="24">
        <f>Q19+R19</f>
        <v>35304</v>
      </c>
      <c r="R20" s="26"/>
      <c r="S20" s="24">
        <f>S19+T19</f>
        <v>3339</v>
      </c>
      <c r="T20" s="26"/>
      <c r="U20" s="24">
        <f>U19+V19</f>
        <v>2123</v>
      </c>
      <c r="V20" s="26"/>
      <c r="W20" s="24">
        <f>W19+X19</f>
        <v>4864</v>
      </c>
      <c r="X20" s="26"/>
      <c r="Y20" s="24">
        <f>Y19+Z19</f>
        <v>630</v>
      </c>
      <c r="Z20" s="26"/>
      <c r="AA20" s="24">
        <f>AA19+AB19</f>
        <v>46260</v>
      </c>
      <c r="AB20" s="26"/>
      <c r="AC20" s="19">
        <f>Q20+S20+U20+W20+Y20</f>
        <v>46260</v>
      </c>
      <c r="AE20" s="5" t="s">
        <v>0</v>
      </c>
      <c r="AF20" s="27">
        <f>IFERROR(B20/Q20,"N.A.")</f>
        <v>5183.2617267165197</v>
      </c>
      <c r="AG20" s="28"/>
      <c r="AH20" s="27">
        <f>IFERROR(D20/S20,"N.A.")</f>
        <v>5681.3752620545074</v>
      </c>
      <c r="AI20" s="28"/>
      <c r="AJ20" s="27">
        <f>IFERROR(F20/U20,"N.A.")</f>
        <v>10970.295807819122</v>
      </c>
      <c r="AK20" s="28"/>
      <c r="AL20" s="27">
        <f>IFERROR(H20/W20,"N.A.")</f>
        <v>3663.3560855263158</v>
      </c>
      <c r="AM20" s="28"/>
      <c r="AN20" s="27">
        <f>IFERROR(J20/Y20,"N.A.")</f>
        <v>0</v>
      </c>
      <c r="AO20" s="28"/>
      <c r="AP20" s="27">
        <f>IFERROR(L20/AA20,"N.A.")</f>
        <v>5254.3987462170344</v>
      </c>
      <c r="AQ20" s="28"/>
      <c r="AR20" s="16">
        <f>IFERROR(N20/AC20, "N.A.")</f>
        <v>5254.3987462170344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8637240</v>
      </c>
      <c r="C27" s="2"/>
      <c r="D27" s="2">
        <v>2050000</v>
      </c>
      <c r="E27" s="2"/>
      <c r="F27" s="2">
        <v>1892688</v>
      </c>
      <c r="G27" s="2"/>
      <c r="H27" s="2">
        <v>5915080</v>
      </c>
      <c r="I27" s="2"/>
      <c r="J27" s="2"/>
      <c r="K27" s="2"/>
      <c r="L27" s="1">
        <f>B27+D27+F27+H27+J27</f>
        <v>18495008</v>
      </c>
      <c r="M27" s="13">
        <f>C27+E27+G27+I27+K27</f>
        <v>0</v>
      </c>
      <c r="N27" s="14">
        <f>L27+M27</f>
        <v>18495008</v>
      </c>
      <c r="P27" s="3" t="s">
        <v>12</v>
      </c>
      <c r="Q27" s="2">
        <v>1297</v>
      </c>
      <c r="R27" s="2">
        <v>0</v>
      </c>
      <c r="S27" s="2">
        <v>205</v>
      </c>
      <c r="T27" s="2">
        <v>0</v>
      </c>
      <c r="U27" s="2">
        <v>262</v>
      </c>
      <c r="V27" s="2">
        <v>0</v>
      </c>
      <c r="W27" s="2">
        <v>1096</v>
      </c>
      <c r="X27" s="2">
        <v>0</v>
      </c>
      <c r="Y27" s="2">
        <v>0</v>
      </c>
      <c r="Z27" s="2">
        <v>0</v>
      </c>
      <c r="AA27" s="1">
        <f>Q27+S27+U27+W27+Y27</f>
        <v>2860</v>
      </c>
      <c r="AB27" s="13">
        <f>R27+T27+V27+X27+Z27</f>
        <v>0</v>
      </c>
      <c r="AC27" s="14">
        <f>AA27+AB27</f>
        <v>2860</v>
      </c>
      <c r="AE27" s="3" t="s">
        <v>12</v>
      </c>
      <c r="AF27" s="2">
        <f>IFERROR(B27/Q27, "N.A.")</f>
        <v>6659.398612181958</v>
      </c>
      <c r="AG27" s="2" t="str">
        <f t="shared" ref="AG27:AG31" si="22">IFERROR(C27/R27, "N.A.")</f>
        <v>N.A.</v>
      </c>
      <c r="AH27" s="2">
        <f t="shared" ref="AH27:AH31" si="23">IFERROR(D27/S27, "N.A.")</f>
        <v>10000</v>
      </c>
      <c r="AI27" s="2" t="str">
        <f t="shared" ref="AI27:AI31" si="24">IFERROR(E27/T27, "N.A.")</f>
        <v>N.A.</v>
      </c>
      <c r="AJ27" s="2">
        <f t="shared" ref="AJ27:AJ31" si="25">IFERROR(F27/U27, "N.A.")</f>
        <v>7224</v>
      </c>
      <c r="AK27" s="2" t="str">
        <f t="shared" ref="AK27:AK31" si="26">IFERROR(G27/V27, "N.A.")</f>
        <v>N.A.</v>
      </c>
      <c r="AL27" s="2">
        <f t="shared" ref="AL27:AL31" si="27">IFERROR(H27/W27, "N.A.")</f>
        <v>5396.9708029197081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6466.786013986014</v>
      </c>
      <c r="AQ27" s="13" t="str">
        <f t="shared" ref="AQ27:AQ30" si="32">IFERROR(M27/AB27, "N.A.")</f>
        <v>N.A.</v>
      </c>
      <c r="AR27" s="14">
        <f t="shared" ref="AR27:AR30" si="33">IFERROR(N27/AC27, "N.A.")</f>
        <v>6466.786013986014</v>
      </c>
    </row>
    <row r="28" spans="1:44" ht="15" customHeight="1" thickBot="1" x14ac:dyDescent="0.3">
      <c r="A28" s="3" t="s">
        <v>13</v>
      </c>
      <c r="B28" s="2">
        <v>3807841.9999999995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3807841.9999999995</v>
      </c>
      <c r="M28" s="13">
        <f t="shared" ref="M28:M30" si="35">C28+E28+G28+I28+K28</f>
        <v>0</v>
      </c>
      <c r="N28" s="14">
        <f t="shared" ref="N28:N30" si="36">L28+M28</f>
        <v>3807841.9999999995</v>
      </c>
      <c r="P28" s="3" t="s">
        <v>13</v>
      </c>
      <c r="Q28" s="2">
        <v>863</v>
      </c>
      <c r="R28" s="2">
        <v>205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863</v>
      </c>
      <c r="AB28" s="13">
        <f t="shared" ref="AB28:AB30" si="38">R28+T28+V28+X28+Z28</f>
        <v>205</v>
      </c>
      <c r="AC28" s="14">
        <f t="shared" ref="AC28:AC30" si="39">AA28+AB28</f>
        <v>1068</v>
      </c>
      <c r="AE28" s="3" t="s">
        <v>13</v>
      </c>
      <c r="AF28" s="2">
        <f t="shared" ref="AF28:AF31" si="40">IFERROR(B28/Q28, "N.A.")</f>
        <v>4412.331402085747</v>
      </c>
      <c r="AG28" s="2">
        <f t="shared" si="22"/>
        <v>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4412.331402085747</v>
      </c>
      <c r="AQ28" s="13">
        <f t="shared" si="32"/>
        <v>0</v>
      </c>
      <c r="AR28" s="14">
        <f t="shared" si="33"/>
        <v>3565.3951310861421</v>
      </c>
    </row>
    <row r="29" spans="1:44" ht="15" customHeight="1" thickBot="1" x14ac:dyDescent="0.3">
      <c r="A29" s="3" t="s">
        <v>14</v>
      </c>
      <c r="B29" s="2">
        <v>9672320</v>
      </c>
      <c r="C29" s="2">
        <v>98521820.000000015</v>
      </c>
      <c r="D29" s="2">
        <v>8173912</v>
      </c>
      <c r="E29" s="2">
        <v>3252520</v>
      </c>
      <c r="F29" s="2"/>
      <c r="G29" s="2">
        <v>19771849.999999996</v>
      </c>
      <c r="H29" s="2"/>
      <c r="I29" s="2">
        <v>5795900</v>
      </c>
      <c r="J29" s="2">
        <v>0</v>
      </c>
      <c r="K29" s="2"/>
      <c r="L29" s="1">
        <f t="shared" si="34"/>
        <v>17846232</v>
      </c>
      <c r="M29" s="13">
        <f t="shared" si="35"/>
        <v>127342090.00000001</v>
      </c>
      <c r="N29" s="14">
        <f t="shared" si="36"/>
        <v>145188322</v>
      </c>
      <c r="P29" s="3" t="s">
        <v>14</v>
      </c>
      <c r="Q29" s="2">
        <v>3227</v>
      </c>
      <c r="R29" s="2">
        <v>17270</v>
      </c>
      <c r="S29" s="2">
        <v>1907</v>
      </c>
      <c r="T29" s="2">
        <v>483</v>
      </c>
      <c r="U29" s="2">
        <v>0</v>
      </c>
      <c r="V29" s="2">
        <v>1651</v>
      </c>
      <c r="W29" s="2">
        <v>0</v>
      </c>
      <c r="X29" s="2">
        <v>1685</v>
      </c>
      <c r="Y29" s="2">
        <v>630</v>
      </c>
      <c r="Z29" s="2">
        <v>0</v>
      </c>
      <c r="AA29" s="1">
        <f t="shared" si="37"/>
        <v>5764</v>
      </c>
      <c r="AB29" s="13">
        <f t="shared" si="38"/>
        <v>21089</v>
      </c>
      <c r="AC29" s="14">
        <f t="shared" si="39"/>
        <v>26853</v>
      </c>
      <c r="AE29" s="3" t="s">
        <v>14</v>
      </c>
      <c r="AF29" s="2">
        <f t="shared" si="40"/>
        <v>2997.3101952277657</v>
      </c>
      <c r="AG29" s="2">
        <f t="shared" si="22"/>
        <v>5704.7955993051546</v>
      </c>
      <c r="AH29" s="2">
        <f t="shared" si="23"/>
        <v>4286.2674357629785</v>
      </c>
      <c r="AI29" s="2">
        <f t="shared" si="24"/>
        <v>6733.9958592132507</v>
      </c>
      <c r="AJ29" s="2" t="str">
        <f t="shared" si="25"/>
        <v>N.A.</v>
      </c>
      <c r="AK29" s="2">
        <f t="shared" si="26"/>
        <v>11975.681405208961</v>
      </c>
      <c r="AL29" s="2" t="str">
        <f t="shared" si="27"/>
        <v>N.A.</v>
      </c>
      <c r="AM29" s="2">
        <f t="shared" si="28"/>
        <v>3439.7032640949556</v>
      </c>
      <c r="AN29" s="2">
        <f t="shared" si="29"/>
        <v>0</v>
      </c>
      <c r="AO29" s="2" t="str">
        <f t="shared" si="30"/>
        <v>N.A.</v>
      </c>
      <c r="AP29" s="15">
        <f t="shared" si="31"/>
        <v>3096.1540596807772</v>
      </c>
      <c r="AQ29" s="13">
        <f t="shared" si="32"/>
        <v>6038.3180805159091</v>
      </c>
      <c r="AR29" s="14">
        <f t="shared" si="33"/>
        <v>5406.7821844859045</v>
      </c>
    </row>
    <row r="30" spans="1:44" ht="15" customHeight="1" thickBot="1" x14ac:dyDescent="0.3">
      <c r="A30" s="3" t="s">
        <v>15</v>
      </c>
      <c r="B30" s="2">
        <v>1264200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1264200</v>
      </c>
      <c r="M30" s="13">
        <f t="shared" si="35"/>
        <v>0</v>
      </c>
      <c r="N30" s="14">
        <f t="shared" si="36"/>
        <v>1264200</v>
      </c>
      <c r="P30" s="3" t="s">
        <v>15</v>
      </c>
      <c r="Q30" s="2">
        <v>420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420</v>
      </c>
      <c r="AB30" s="13">
        <f t="shared" si="38"/>
        <v>0</v>
      </c>
      <c r="AC30" s="17">
        <f t="shared" si="39"/>
        <v>420</v>
      </c>
      <c r="AE30" s="3" t="s">
        <v>15</v>
      </c>
      <c r="AF30" s="2">
        <f t="shared" si="40"/>
        <v>3010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3010</v>
      </c>
      <c r="AQ30" s="13" t="str">
        <f t="shared" si="32"/>
        <v>N.A.</v>
      </c>
      <c r="AR30" s="14">
        <f t="shared" si="33"/>
        <v>3010</v>
      </c>
    </row>
    <row r="31" spans="1:44" ht="15" customHeight="1" thickBot="1" x14ac:dyDescent="0.3">
      <c r="A31" s="4" t="s">
        <v>16</v>
      </c>
      <c r="B31" s="2">
        <v>23381601.999999996</v>
      </c>
      <c r="C31" s="2">
        <v>98521819.999999985</v>
      </c>
      <c r="D31" s="2">
        <v>10223912</v>
      </c>
      <c r="E31" s="2">
        <v>3252520</v>
      </c>
      <c r="F31" s="2">
        <v>1892688</v>
      </c>
      <c r="G31" s="2">
        <v>19771849.999999996</v>
      </c>
      <c r="H31" s="2">
        <v>5915080</v>
      </c>
      <c r="I31" s="2">
        <v>5795900</v>
      </c>
      <c r="J31" s="2">
        <v>0</v>
      </c>
      <c r="K31" s="2"/>
      <c r="L31" s="1">
        <f t="shared" ref="L31" si="41">B31+D31+F31+H31+J31</f>
        <v>41413282</v>
      </c>
      <c r="M31" s="13">
        <f t="shared" ref="M31" si="42">C31+E31+G31+I31+K31</f>
        <v>127342089.99999999</v>
      </c>
      <c r="N31" s="17">
        <f t="shared" ref="N31" si="43">L31+M31</f>
        <v>168755372</v>
      </c>
      <c r="P31" s="4" t="s">
        <v>16</v>
      </c>
      <c r="Q31" s="2">
        <v>5807</v>
      </c>
      <c r="R31" s="2">
        <v>17475</v>
      </c>
      <c r="S31" s="2">
        <v>2112</v>
      </c>
      <c r="T31" s="2">
        <v>483</v>
      </c>
      <c r="U31" s="2">
        <v>262</v>
      </c>
      <c r="V31" s="2">
        <v>1651</v>
      </c>
      <c r="W31" s="2">
        <v>1096</v>
      </c>
      <c r="X31" s="2">
        <v>1685</v>
      </c>
      <c r="Y31" s="2">
        <v>630</v>
      </c>
      <c r="Z31" s="2">
        <v>0</v>
      </c>
      <c r="AA31" s="1">
        <f t="shared" ref="AA31" si="44">Q31+S31+U31+W31+Y31</f>
        <v>9907</v>
      </c>
      <c r="AB31" s="13">
        <f t="shared" ref="AB31" si="45">R31+T31+V31+X31+Z31</f>
        <v>21294</v>
      </c>
      <c r="AC31" s="14">
        <f t="shared" ref="AC31" si="46">AA31+AB31</f>
        <v>31201</v>
      </c>
      <c r="AE31" s="4" t="s">
        <v>16</v>
      </c>
      <c r="AF31" s="2">
        <f t="shared" si="40"/>
        <v>4026.4511796108141</v>
      </c>
      <c r="AG31" s="2">
        <f t="shared" si="22"/>
        <v>5637.8723891273239</v>
      </c>
      <c r="AH31" s="2">
        <f t="shared" si="23"/>
        <v>4840.867424242424</v>
      </c>
      <c r="AI31" s="2">
        <f t="shared" si="24"/>
        <v>6733.9958592132507</v>
      </c>
      <c r="AJ31" s="2">
        <f t="shared" si="25"/>
        <v>7224</v>
      </c>
      <c r="AK31" s="2">
        <f t="shared" si="26"/>
        <v>11975.681405208961</v>
      </c>
      <c r="AL31" s="2">
        <f t="shared" si="27"/>
        <v>5396.9708029197081</v>
      </c>
      <c r="AM31" s="2">
        <f t="shared" si="28"/>
        <v>3439.7032640949556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4180.2040981124455</v>
      </c>
      <c r="AQ31" s="13">
        <f t="shared" ref="AQ31" si="48">IFERROR(M31/AB31, "N.A.")</f>
        <v>5980.1864374941288</v>
      </c>
      <c r="AR31" s="14">
        <f t="shared" ref="AR31" si="49">IFERROR(N31/AC31, "N.A.")</f>
        <v>5408.6526713887379</v>
      </c>
    </row>
    <row r="32" spans="1:44" ht="15" customHeight="1" thickBot="1" x14ac:dyDescent="0.3">
      <c r="A32" s="5" t="s">
        <v>0</v>
      </c>
      <c r="B32" s="24">
        <f>B31+C31</f>
        <v>121903421.99999999</v>
      </c>
      <c r="C32" s="26"/>
      <c r="D32" s="24">
        <f>D31+E31</f>
        <v>13476432</v>
      </c>
      <c r="E32" s="26"/>
      <c r="F32" s="24">
        <f>F31+G31</f>
        <v>21664537.999999996</v>
      </c>
      <c r="G32" s="26"/>
      <c r="H32" s="24">
        <f>H31+I31</f>
        <v>11710980</v>
      </c>
      <c r="I32" s="26"/>
      <c r="J32" s="24">
        <f>J31+K31</f>
        <v>0</v>
      </c>
      <c r="K32" s="26"/>
      <c r="L32" s="24">
        <f>L31+M31</f>
        <v>168755372</v>
      </c>
      <c r="M32" s="25"/>
      <c r="N32" s="18">
        <f>B32+D32+F32+H32+J32</f>
        <v>168755372</v>
      </c>
      <c r="P32" s="5" t="s">
        <v>0</v>
      </c>
      <c r="Q32" s="24">
        <f>Q31+R31</f>
        <v>23282</v>
      </c>
      <c r="R32" s="26"/>
      <c r="S32" s="24">
        <f>S31+T31</f>
        <v>2595</v>
      </c>
      <c r="T32" s="26"/>
      <c r="U32" s="24">
        <f>U31+V31</f>
        <v>1913</v>
      </c>
      <c r="V32" s="26"/>
      <c r="W32" s="24">
        <f>W31+X31</f>
        <v>2781</v>
      </c>
      <c r="X32" s="26"/>
      <c r="Y32" s="24">
        <f>Y31+Z31</f>
        <v>630</v>
      </c>
      <c r="Z32" s="26"/>
      <c r="AA32" s="24">
        <f>AA31+AB31</f>
        <v>31201</v>
      </c>
      <c r="AB32" s="26"/>
      <c r="AC32" s="19">
        <f>Q32+S32+U32+W32+Y32</f>
        <v>31201</v>
      </c>
      <c r="AE32" s="5" t="s">
        <v>0</v>
      </c>
      <c r="AF32" s="27">
        <f>IFERROR(B32/Q32,"N.A.")</f>
        <v>5235.9514646508023</v>
      </c>
      <c r="AG32" s="28"/>
      <c r="AH32" s="27">
        <f>IFERROR(D32/S32,"N.A.")</f>
        <v>5193.2300578034683</v>
      </c>
      <c r="AI32" s="28"/>
      <c r="AJ32" s="27">
        <f>IFERROR(F32/U32,"N.A.")</f>
        <v>11324.902247778356</v>
      </c>
      <c r="AK32" s="28"/>
      <c r="AL32" s="27">
        <f>IFERROR(H32/W32,"N.A.")</f>
        <v>4211.0679611650485</v>
      </c>
      <c r="AM32" s="28"/>
      <c r="AN32" s="27">
        <f>IFERROR(J32/Y32,"N.A.")</f>
        <v>0</v>
      </c>
      <c r="AO32" s="28"/>
      <c r="AP32" s="27">
        <f>IFERROR(L32/AA32,"N.A.")</f>
        <v>5408.6526713887379</v>
      </c>
      <c r="AQ32" s="28"/>
      <c r="AR32" s="16">
        <f>IFERROR(N32/AC32, "N.A.")</f>
        <v>5408.6526713887379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>
        <v>3450750</v>
      </c>
      <c r="E39" s="2"/>
      <c r="F39" s="2">
        <v>1625400</v>
      </c>
      <c r="G39" s="2"/>
      <c r="H39" s="2">
        <v>3442084.0000000005</v>
      </c>
      <c r="I39" s="2"/>
      <c r="J39" s="2"/>
      <c r="K39" s="2"/>
      <c r="L39" s="1">
        <f>B39+D39+F39+H39+J39</f>
        <v>8518234</v>
      </c>
      <c r="M39" s="13">
        <f>C39+E39+G39+I39+K39</f>
        <v>0</v>
      </c>
      <c r="N39" s="14">
        <f>L39+M39</f>
        <v>8518234</v>
      </c>
      <c r="P39" s="3" t="s">
        <v>12</v>
      </c>
      <c r="Q39" s="2">
        <v>0</v>
      </c>
      <c r="R39" s="2">
        <v>0</v>
      </c>
      <c r="S39" s="2">
        <v>321</v>
      </c>
      <c r="T39" s="2">
        <v>0</v>
      </c>
      <c r="U39" s="2">
        <v>210</v>
      </c>
      <c r="V39" s="2">
        <v>0</v>
      </c>
      <c r="W39" s="2">
        <v>950</v>
      </c>
      <c r="X39" s="2">
        <v>0</v>
      </c>
      <c r="Y39" s="2">
        <v>0</v>
      </c>
      <c r="Z39" s="2">
        <v>0</v>
      </c>
      <c r="AA39" s="1">
        <f>Q39+S39+U39+W39+Y39</f>
        <v>1481</v>
      </c>
      <c r="AB39" s="13">
        <f>R39+T39+V39+X39+Z39</f>
        <v>0</v>
      </c>
      <c r="AC39" s="14">
        <f>AA39+AB39</f>
        <v>1481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>
        <f t="shared" ref="AH39:AH43" si="51">IFERROR(D39/S39, "N.A.")</f>
        <v>10750</v>
      </c>
      <c r="AI39" s="2" t="str">
        <f t="shared" ref="AI39:AI43" si="52">IFERROR(E39/T39, "N.A.")</f>
        <v>N.A.</v>
      </c>
      <c r="AJ39" s="2">
        <f t="shared" ref="AJ39:AJ43" si="53">IFERROR(F39/U39, "N.A.")</f>
        <v>7740</v>
      </c>
      <c r="AK39" s="2" t="str">
        <f t="shared" ref="AK39:AK43" si="54">IFERROR(G39/V39, "N.A.")</f>
        <v>N.A.</v>
      </c>
      <c r="AL39" s="2">
        <f t="shared" ref="AL39:AL43" si="55">IFERROR(H39/W39, "N.A.")</f>
        <v>3623.246315789474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5751.6772451046591</v>
      </c>
      <c r="AQ39" s="13" t="str">
        <f t="shared" ref="AQ39:AQ42" si="60">IFERROR(M39/AB39, "N.A.")</f>
        <v>N.A.</v>
      </c>
      <c r="AR39" s="14">
        <f t="shared" ref="AR39:AR42" si="61">IFERROR(N39/AC39, "N.A.")</f>
        <v>5751.6772451046591</v>
      </c>
    </row>
    <row r="40" spans="1:44" ht="15" customHeight="1" thickBot="1" x14ac:dyDescent="0.3">
      <c r="A40" s="3" t="s">
        <v>13</v>
      </c>
      <c r="B40" s="2">
        <v>4221560.0000000009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4221560.0000000009</v>
      </c>
      <c r="M40" s="13">
        <f t="shared" ref="M40:M42" si="63">C40+E40+G40+I40+K40</f>
        <v>0</v>
      </c>
      <c r="N40" s="14">
        <f t="shared" ref="N40:N42" si="64">L40+M40</f>
        <v>4221560.0000000009</v>
      </c>
      <c r="P40" s="3" t="s">
        <v>13</v>
      </c>
      <c r="Q40" s="2">
        <v>1304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1304</v>
      </c>
      <c r="AB40" s="13">
        <f t="shared" ref="AB40:AB42" si="66">R40+T40+V40+X40+Z40</f>
        <v>0</v>
      </c>
      <c r="AC40" s="14">
        <f t="shared" ref="AC40:AC42" si="67">AA40+AB40</f>
        <v>1304</v>
      </c>
      <c r="AE40" s="3" t="s">
        <v>13</v>
      </c>
      <c r="AF40" s="2">
        <f t="shared" ref="AF40:AF43" si="68">IFERROR(B40/Q40, "N.A.")</f>
        <v>3237.3926380368107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3237.3926380368107</v>
      </c>
      <c r="AQ40" s="13" t="str">
        <f t="shared" si="60"/>
        <v>N.A.</v>
      </c>
      <c r="AR40" s="14">
        <f t="shared" si="61"/>
        <v>3237.3926380368107</v>
      </c>
    </row>
    <row r="41" spans="1:44" ht="15" customHeight="1" thickBot="1" x14ac:dyDescent="0.3">
      <c r="A41" s="3" t="s">
        <v>14</v>
      </c>
      <c r="B41" s="2">
        <v>6455600</v>
      </c>
      <c r="C41" s="2">
        <v>50409290.000000007</v>
      </c>
      <c r="D41" s="2">
        <v>2042930</v>
      </c>
      <c r="E41" s="2"/>
      <c r="F41" s="2"/>
      <c r="G41" s="2"/>
      <c r="H41" s="2"/>
      <c r="I41" s="2">
        <v>2665500</v>
      </c>
      <c r="J41" s="2"/>
      <c r="K41" s="2"/>
      <c r="L41" s="1">
        <f t="shared" si="62"/>
        <v>8498530</v>
      </c>
      <c r="M41" s="13">
        <f t="shared" si="63"/>
        <v>53074790.000000007</v>
      </c>
      <c r="N41" s="14">
        <f t="shared" si="64"/>
        <v>61573320.000000007</v>
      </c>
      <c r="P41" s="3" t="s">
        <v>14</v>
      </c>
      <c r="Q41" s="2">
        <v>2133</v>
      </c>
      <c r="R41" s="2">
        <v>8585</v>
      </c>
      <c r="S41" s="2">
        <v>423</v>
      </c>
      <c r="T41" s="2">
        <v>0</v>
      </c>
      <c r="U41" s="2">
        <v>0</v>
      </c>
      <c r="V41" s="2">
        <v>0</v>
      </c>
      <c r="W41" s="2">
        <v>0</v>
      </c>
      <c r="X41" s="2">
        <v>1133</v>
      </c>
      <c r="Y41" s="2">
        <v>0</v>
      </c>
      <c r="Z41" s="2">
        <v>0</v>
      </c>
      <c r="AA41" s="1">
        <f t="shared" si="65"/>
        <v>2556</v>
      </c>
      <c r="AB41" s="13">
        <f t="shared" si="66"/>
        <v>9718</v>
      </c>
      <c r="AC41" s="14">
        <f t="shared" si="67"/>
        <v>12274</v>
      </c>
      <c r="AE41" s="3" t="s">
        <v>14</v>
      </c>
      <c r="AF41" s="2">
        <f t="shared" si="68"/>
        <v>3026.5353961556493</v>
      </c>
      <c r="AG41" s="2">
        <f t="shared" si="50"/>
        <v>5871.7868375072812</v>
      </c>
      <c r="AH41" s="2">
        <f t="shared" si="51"/>
        <v>4829.6217494089833</v>
      </c>
      <c r="AI41" s="2" t="str">
        <f t="shared" si="52"/>
        <v>N.A.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2352.603706972639</v>
      </c>
      <c r="AN41" s="2" t="str">
        <f t="shared" si="57"/>
        <v>N.A.</v>
      </c>
      <c r="AO41" s="2" t="str">
        <f t="shared" si="58"/>
        <v>N.A.</v>
      </c>
      <c r="AP41" s="15">
        <f t="shared" si="59"/>
        <v>3324.9334898278562</v>
      </c>
      <c r="AQ41" s="13">
        <f t="shared" si="60"/>
        <v>5461.4931055772804</v>
      </c>
      <c r="AR41" s="14">
        <f t="shared" si="61"/>
        <v>5016.5650969529088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10677160</v>
      </c>
      <c r="C43" s="2">
        <v>50409290.000000007</v>
      </c>
      <c r="D43" s="2">
        <v>5493680</v>
      </c>
      <c r="E43" s="2"/>
      <c r="F43" s="2">
        <v>1625400</v>
      </c>
      <c r="G43" s="2"/>
      <c r="H43" s="2">
        <v>3442084.0000000005</v>
      </c>
      <c r="I43" s="2">
        <v>2665500</v>
      </c>
      <c r="J43" s="2"/>
      <c r="K43" s="2"/>
      <c r="L43" s="1">
        <f t="shared" ref="L43" si="69">B43+D43+F43+H43+J43</f>
        <v>21238324</v>
      </c>
      <c r="M43" s="13">
        <f t="shared" ref="M43" si="70">C43+E43+G43+I43+K43</f>
        <v>53074790.000000007</v>
      </c>
      <c r="N43" s="17">
        <f t="shared" ref="N43" si="71">L43+M43</f>
        <v>74313114</v>
      </c>
      <c r="P43" s="4" t="s">
        <v>16</v>
      </c>
      <c r="Q43" s="2">
        <v>3437</v>
      </c>
      <c r="R43" s="2">
        <v>8585</v>
      </c>
      <c r="S43" s="2">
        <v>744</v>
      </c>
      <c r="T43" s="2">
        <v>0</v>
      </c>
      <c r="U43" s="2">
        <v>210</v>
      </c>
      <c r="V43" s="2">
        <v>0</v>
      </c>
      <c r="W43" s="2">
        <v>950</v>
      </c>
      <c r="X43" s="2">
        <v>1133</v>
      </c>
      <c r="Y43" s="2">
        <v>0</v>
      </c>
      <c r="Z43" s="2">
        <v>0</v>
      </c>
      <c r="AA43" s="1">
        <f t="shared" ref="AA43" si="72">Q43+S43+U43+W43+Y43</f>
        <v>5341</v>
      </c>
      <c r="AB43" s="13">
        <f t="shared" ref="AB43" si="73">R43+T43+V43+X43+Z43</f>
        <v>9718</v>
      </c>
      <c r="AC43" s="17">
        <f t="shared" ref="AC43" si="74">AA43+AB43</f>
        <v>15059</v>
      </c>
      <c r="AE43" s="4" t="s">
        <v>16</v>
      </c>
      <c r="AF43" s="2">
        <f t="shared" si="68"/>
        <v>3106.5347686936279</v>
      </c>
      <c r="AG43" s="2">
        <f t="shared" si="50"/>
        <v>5871.7868375072812</v>
      </c>
      <c r="AH43" s="2">
        <f t="shared" si="51"/>
        <v>7383.9784946236559</v>
      </c>
      <c r="AI43" s="2" t="str">
        <f t="shared" si="52"/>
        <v>N.A.</v>
      </c>
      <c r="AJ43" s="2">
        <f t="shared" si="53"/>
        <v>7740</v>
      </c>
      <c r="AK43" s="2" t="str">
        <f t="shared" si="54"/>
        <v>N.A.</v>
      </c>
      <c r="AL43" s="2">
        <f t="shared" si="55"/>
        <v>3623.246315789474</v>
      </c>
      <c r="AM43" s="2">
        <f t="shared" si="56"/>
        <v>2352.603706972639</v>
      </c>
      <c r="AN43" s="2" t="str">
        <f t="shared" si="57"/>
        <v>N.A.</v>
      </c>
      <c r="AO43" s="2" t="str">
        <f t="shared" si="58"/>
        <v>N.A.</v>
      </c>
      <c r="AP43" s="15">
        <f t="shared" ref="AP43" si="75">IFERROR(L43/AA43, "N.A.")</f>
        <v>3976.4695749859575</v>
      </c>
      <c r="AQ43" s="13">
        <f t="shared" ref="AQ43" si="76">IFERROR(M43/AB43, "N.A.")</f>
        <v>5461.4931055772804</v>
      </c>
      <c r="AR43" s="14">
        <f t="shared" ref="AR43" si="77">IFERROR(N43/AC43, "N.A.")</f>
        <v>4934.7973969055047</v>
      </c>
    </row>
    <row r="44" spans="1:44" ht="15" customHeight="1" thickBot="1" x14ac:dyDescent="0.3">
      <c r="A44" s="5" t="s">
        <v>0</v>
      </c>
      <c r="B44" s="24">
        <f>B43+C43</f>
        <v>61086450.000000007</v>
      </c>
      <c r="C44" s="26"/>
      <c r="D44" s="24">
        <f>D43+E43</f>
        <v>5493680</v>
      </c>
      <c r="E44" s="26"/>
      <c r="F44" s="24">
        <f>F43+G43</f>
        <v>1625400</v>
      </c>
      <c r="G44" s="26"/>
      <c r="H44" s="24">
        <f>H43+I43</f>
        <v>6107584</v>
      </c>
      <c r="I44" s="26"/>
      <c r="J44" s="24">
        <f>J43+K43</f>
        <v>0</v>
      </c>
      <c r="K44" s="26"/>
      <c r="L44" s="24">
        <f>L43+M43</f>
        <v>74313114</v>
      </c>
      <c r="M44" s="25"/>
      <c r="N44" s="18">
        <f>B44+D44+F44+H44+J44</f>
        <v>74313114</v>
      </c>
      <c r="P44" s="5" t="s">
        <v>0</v>
      </c>
      <c r="Q44" s="24">
        <f>Q43+R43</f>
        <v>12022</v>
      </c>
      <c r="R44" s="26"/>
      <c r="S44" s="24">
        <f>S43+T43</f>
        <v>744</v>
      </c>
      <c r="T44" s="26"/>
      <c r="U44" s="24">
        <f>U43+V43</f>
        <v>210</v>
      </c>
      <c r="V44" s="26"/>
      <c r="W44" s="24">
        <f>W43+X43</f>
        <v>2083</v>
      </c>
      <c r="X44" s="26"/>
      <c r="Y44" s="24">
        <f>Y43+Z43</f>
        <v>0</v>
      </c>
      <c r="Z44" s="26"/>
      <c r="AA44" s="24">
        <f>AA43+AB43</f>
        <v>15059</v>
      </c>
      <c r="AB44" s="25"/>
      <c r="AC44" s="18">
        <f>Q44+S44+U44+W44+Y44</f>
        <v>15059</v>
      </c>
      <c r="AE44" s="5" t="s">
        <v>0</v>
      </c>
      <c r="AF44" s="27">
        <f>IFERROR(B44/Q44,"N.A.")</f>
        <v>5081.2219264681426</v>
      </c>
      <c r="AG44" s="28"/>
      <c r="AH44" s="27">
        <f>IFERROR(D44/S44,"N.A.")</f>
        <v>7383.9784946236559</v>
      </c>
      <c r="AI44" s="28"/>
      <c r="AJ44" s="27">
        <f>IFERROR(F44/U44,"N.A.")</f>
        <v>7740</v>
      </c>
      <c r="AK44" s="28"/>
      <c r="AL44" s="27">
        <f>IFERROR(H44/W44,"N.A.")</f>
        <v>2932.109457513202</v>
      </c>
      <c r="AM44" s="28"/>
      <c r="AN44" s="27" t="str">
        <f>IFERROR(J44/Y44,"N.A.")</f>
        <v>N.A.</v>
      </c>
      <c r="AO44" s="28"/>
      <c r="AP44" s="27">
        <f>IFERROR(L44/AA44,"N.A.")</f>
        <v>4934.7973969055047</v>
      </c>
      <c r="AQ44" s="28"/>
      <c r="AR44" s="16">
        <f>IFERROR(N44/AC44, "N.A.")</f>
        <v>4934.7973969055047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17223910</v>
      </c>
      <c r="C15" s="2"/>
      <c r="D15" s="2">
        <v>950300</v>
      </c>
      <c r="E15" s="2"/>
      <c r="F15" s="2">
        <v>6253274.9999999991</v>
      </c>
      <c r="G15" s="2"/>
      <c r="H15" s="2">
        <v>11600639.999999998</v>
      </c>
      <c r="I15" s="2"/>
      <c r="J15" s="2">
        <v>0</v>
      </c>
      <c r="K15" s="2"/>
      <c r="L15" s="1">
        <f>B15+D15+F15+H15+J15</f>
        <v>36028125</v>
      </c>
      <c r="M15" s="13">
        <f>C15+E15+G15+I15+K15</f>
        <v>0</v>
      </c>
      <c r="N15" s="14">
        <f>L15+M15</f>
        <v>36028125</v>
      </c>
      <c r="P15" s="3" t="s">
        <v>12</v>
      </c>
      <c r="Q15" s="2">
        <v>3224</v>
      </c>
      <c r="R15" s="2">
        <v>0</v>
      </c>
      <c r="S15" s="2">
        <v>221</v>
      </c>
      <c r="T15" s="2">
        <v>0</v>
      </c>
      <c r="U15" s="2">
        <v>859</v>
      </c>
      <c r="V15" s="2">
        <v>0</v>
      </c>
      <c r="W15" s="2">
        <v>4101</v>
      </c>
      <c r="X15" s="2">
        <v>0</v>
      </c>
      <c r="Y15" s="2">
        <v>987</v>
      </c>
      <c r="Z15" s="2">
        <v>0</v>
      </c>
      <c r="AA15" s="1">
        <f>Q15+S15+U15+W15+Y15</f>
        <v>9392</v>
      </c>
      <c r="AB15" s="13">
        <f>R15+T15+V15+X15+Z15</f>
        <v>0</v>
      </c>
      <c r="AC15" s="14">
        <f>AA15+AB15</f>
        <v>9392</v>
      </c>
      <c r="AE15" s="3" t="s">
        <v>12</v>
      </c>
      <c r="AF15" s="2">
        <f>IFERROR(B15/Q15, "N.A.")</f>
        <v>5342.4038461538457</v>
      </c>
      <c r="AG15" s="2" t="str">
        <f t="shared" ref="AG15:AR19" si="0">IFERROR(C15/R15, "N.A.")</f>
        <v>N.A.</v>
      </c>
      <c r="AH15" s="2">
        <f t="shared" si="0"/>
        <v>4300</v>
      </c>
      <c r="AI15" s="2" t="str">
        <f t="shared" si="0"/>
        <v>N.A.</v>
      </c>
      <c r="AJ15" s="2">
        <f t="shared" si="0"/>
        <v>7279.7147846332937</v>
      </c>
      <c r="AK15" s="2" t="str">
        <f t="shared" si="0"/>
        <v>N.A.</v>
      </c>
      <c r="AL15" s="2">
        <f t="shared" si="0"/>
        <v>2828.7344550109724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3836.0439735945483</v>
      </c>
      <c r="AQ15" s="13" t="str">
        <f t="shared" si="0"/>
        <v>N.A.</v>
      </c>
      <c r="AR15" s="14">
        <f t="shared" si="0"/>
        <v>3836.0439735945483</v>
      </c>
    </row>
    <row r="16" spans="1:44" ht="15" customHeight="1" thickBot="1" x14ac:dyDescent="0.3">
      <c r="A16" s="3" t="s">
        <v>13</v>
      </c>
      <c r="B16" s="2">
        <v>2013140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2013140</v>
      </c>
      <c r="M16" s="13">
        <f t="shared" si="1"/>
        <v>0</v>
      </c>
      <c r="N16" s="14">
        <f t="shared" ref="N16:N18" si="2">L16+M16</f>
        <v>2013140</v>
      </c>
      <c r="P16" s="3" t="s">
        <v>13</v>
      </c>
      <c r="Q16" s="2">
        <v>782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782</v>
      </c>
      <c r="AB16" s="13">
        <f t="shared" si="3"/>
        <v>0</v>
      </c>
      <c r="AC16" s="14">
        <f t="shared" ref="AC16:AC18" si="4">AA16+AB16</f>
        <v>782</v>
      </c>
      <c r="AE16" s="3" t="s">
        <v>13</v>
      </c>
      <c r="AF16" s="2">
        <f t="shared" ref="AF16:AF19" si="5">IFERROR(B16/Q16, "N.A.")</f>
        <v>2574.3478260869565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2574.3478260869565</v>
      </c>
      <c r="AQ16" s="13" t="str">
        <f t="shared" si="0"/>
        <v>N.A.</v>
      </c>
      <c r="AR16" s="14">
        <f t="shared" si="0"/>
        <v>2574.3478260869565</v>
      </c>
    </row>
    <row r="17" spans="1:44" ht="15" customHeight="1" thickBot="1" x14ac:dyDescent="0.3">
      <c r="A17" s="3" t="s">
        <v>14</v>
      </c>
      <c r="B17" s="2">
        <v>14933452.000000002</v>
      </c>
      <c r="C17" s="2">
        <v>15772430</v>
      </c>
      <c r="D17" s="2">
        <v>927080</v>
      </c>
      <c r="E17" s="2"/>
      <c r="F17" s="2"/>
      <c r="G17" s="2">
        <v>570180</v>
      </c>
      <c r="H17" s="2"/>
      <c r="I17" s="2">
        <v>962000</v>
      </c>
      <c r="J17" s="2"/>
      <c r="K17" s="2"/>
      <c r="L17" s="1">
        <f t="shared" si="1"/>
        <v>15860532.000000002</v>
      </c>
      <c r="M17" s="13">
        <f t="shared" si="1"/>
        <v>17304610</v>
      </c>
      <c r="N17" s="14">
        <f t="shared" si="2"/>
        <v>33165142</v>
      </c>
      <c r="P17" s="3" t="s">
        <v>14</v>
      </c>
      <c r="Q17" s="2">
        <v>2794</v>
      </c>
      <c r="R17" s="2">
        <v>2261</v>
      </c>
      <c r="S17" s="2">
        <v>196</v>
      </c>
      <c r="T17" s="2">
        <v>0</v>
      </c>
      <c r="U17" s="2">
        <v>0</v>
      </c>
      <c r="V17" s="2">
        <v>417</v>
      </c>
      <c r="W17" s="2">
        <v>0</v>
      </c>
      <c r="X17" s="2">
        <v>400</v>
      </c>
      <c r="Y17" s="2">
        <v>0</v>
      </c>
      <c r="Z17" s="2">
        <v>0</v>
      </c>
      <c r="AA17" s="1">
        <f t="shared" si="3"/>
        <v>2990</v>
      </c>
      <c r="AB17" s="13">
        <f t="shared" si="3"/>
        <v>3078</v>
      </c>
      <c r="AC17" s="14">
        <f t="shared" si="4"/>
        <v>6068</v>
      </c>
      <c r="AE17" s="3" t="s">
        <v>14</v>
      </c>
      <c r="AF17" s="2">
        <f t="shared" si="5"/>
        <v>5344.828919112384</v>
      </c>
      <c r="AG17" s="2">
        <f t="shared" si="0"/>
        <v>6975.8646616541355</v>
      </c>
      <c r="AH17" s="2">
        <f t="shared" si="0"/>
        <v>4730</v>
      </c>
      <c r="AI17" s="2" t="str">
        <f t="shared" si="0"/>
        <v>N.A.</v>
      </c>
      <c r="AJ17" s="2" t="str">
        <f t="shared" si="0"/>
        <v>N.A.</v>
      </c>
      <c r="AK17" s="2">
        <f t="shared" si="0"/>
        <v>1367.3381294964029</v>
      </c>
      <c r="AL17" s="2" t="str">
        <f t="shared" si="0"/>
        <v>N.A.</v>
      </c>
      <c r="AM17" s="2">
        <f t="shared" si="0"/>
        <v>2405</v>
      </c>
      <c r="AN17" s="2" t="str">
        <f t="shared" si="0"/>
        <v>N.A.</v>
      </c>
      <c r="AO17" s="2" t="str">
        <f t="shared" si="0"/>
        <v>N.A.</v>
      </c>
      <c r="AP17" s="15">
        <f t="shared" si="0"/>
        <v>5304.5257525083616</v>
      </c>
      <c r="AQ17" s="13">
        <f t="shared" si="0"/>
        <v>5622.0305393112412</v>
      </c>
      <c r="AR17" s="14">
        <f t="shared" si="0"/>
        <v>5465.5804218853</v>
      </c>
    </row>
    <row r="18" spans="1:44" ht="15" customHeight="1" thickBot="1" x14ac:dyDescent="0.3">
      <c r="A18" s="3" t="s">
        <v>15</v>
      </c>
      <c r="B18" s="2">
        <v>8486480</v>
      </c>
      <c r="C18" s="2"/>
      <c r="D18" s="2">
        <v>1036644</v>
      </c>
      <c r="E18" s="2"/>
      <c r="F18" s="2"/>
      <c r="G18" s="2">
        <v>758520</v>
      </c>
      <c r="H18" s="2">
        <v>4873462.9999999991</v>
      </c>
      <c r="I18" s="2"/>
      <c r="J18" s="2">
        <v>0</v>
      </c>
      <c r="K18" s="2"/>
      <c r="L18" s="1">
        <f t="shared" si="1"/>
        <v>14396587</v>
      </c>
      <c r="M18" s="13">
        <f t="shared" si="1"/>
        <v>758520</v>
      </c>
      <c r="N18" s="14">
        <f t="shared" si="2"/>
        <v>15155107</v>
      </c>
      <c r="P18" s="3" t="s">
        <v>15</v>
      </c>
      <c r="Q18" s="2">
        <v>2549</v>
      </c>
      <c r="R18" s="2">
        <v>0</v>
      </c>
      <c r="S18" s="2">
        <v>588</v>
      </c>
      <c r="T18" s="2">
        <v>0</v>
      </c>
      <c r="U18" s="2">
        <v>0</v>
      </c>
      <c r="V18" s="2">
        <v>196</v>
      </c>
      <c r="W18" s="2">
        <v>3416</v>
      </c>
      <c r="X18" s="2">
        <v>0</v>
      </c>
      <c r="Y18" s="2">
        <v>1791</v>
      </c>
      <c r="Z18" s="2">
        <v>0</v>
      </c>
      <c r="AA18" s="1">
        <f t="shared" si="3"/>
        <v>8344</v>
      </c>
      <c r="AB18" s="13">
        <f t="shared" si="3"/>
        <v>196</v>
      </c>
      <c r="AC18" s="17">
        <f t="shared" si="4"/>
        <v>8540</v>
      </c>
      <c r="AE18" s="3" t="s">
        <v>15</v>
      </c>
      <c r="AF18" s="2">
        <f t="shared" si="5"/>
        <v>3329.3369948999607</v>
      </c>
      <c r="AG18" s="2" t="str">
        <f t="shared" si="0"/>
        <v>N.A.</v>
      </c>
      <c r="AH18" s="2">
        <f t="shared" si="0"/>
        <v>1763</v>
      </c>
      <c r="AI18" s="2" t="str">
        <f t="shared" si="0"/>
        <v>N.A.</v>
      </c>
      <c r="AJ18" s="2" t="str">
        <f t="shared" si="0"/>
        <v>N.A.</v>
      </c>
      <c r="AK18" s="2">
        <f t="shared" si="0"/>
        <v>3870</v>
      </c>
      <c r="AL18" s="2">
        <f t="shared" si="0"/>
        <v>1426.6577868852457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1725.3819511025886</v>
      </c>
      <c r="AQ18" s="13">
        <f t="shared" si="0"/>
        <v>3870</v>
      </c>
      <c r="AR18" s="14">
        <f t="shared" si="0"/>
        <v>1774.602693208431</v>
      </c>
    </row>
    <row r="19" spans="1:44" ht="15" customHeight="1" thickBot="1" x14ac:dyDescent="0.3">
      <c r="A19" s="4" t="s">
        <v>16</v>
      </c>
      <c r="B19" s="2">
        <v>42656982.000000007</v>
      </c>
      <c r="C19" s="2">
        <v>15772430</v>
      </c>
      <c r="D19" s="2">
        <v>2914024</v>
      </c>
      <c r="E19" s="2"/>
      <c r="F19" s="2">
        <v>6253274.9999999991</v>
      </c>
      <c r="G19" s="2">
        <v>1328700</v>
      </c>
      <c r="H19" s="2">
        <v>16474103.000000009</v>
      </c>
      <c r="I19" s="2">
        <v>962000</v>
      </c>
      <c r="J19" s="2">
        <v>0</v>
      </c>
      <c r="K19" s="2"/>
      <c r="L19" s="1">
        <f t="shared" ref="L19" si="6">B19+D19+F19+H19+J19</f>
        <v>68298384.000000015</v>
      </c>
      <c r="M19" s="13">
        <f t="shared" ref="M19" si="7">C19+E19+G19+I19+K19</f>
        <v>18063130</v>
      </c>
      <c r="N19" s="17">
        <f t="shared" ref="N19" si="8">L19+M19</f>
        <v>86361514.000000015</v>
      </c>
      <c r="P19" s="4" t="s">
        <v>16</v>
      </c>
      <c r="Q19" s="2">
        <v>9349</v>
      </c>
      <c r="R19" s="2">
        <v>2261</v>
      </c>
      <c r="S19" s="2">
        <v>1005</v>
      </c>
      <c r="T19" s="2">
        <v>0</v>
      </c>
      <c r="U19" s="2">
        <v>859</v>
      </c>
      <c r="V19" s="2">
        <v>613</v>
      </c>
      <c r="W19" s="2">
        <v>7517</v>
      </c>
      <c r="X19" s="2">
        <v>400</v>
      </c>
      <c r="Y19" s="2">
        <v>2778</v>
      </c>
      <c r="Z19" s="2">
        <v>0</v>
      </c>
      <c r="AA19" s="1">
        <f t="shared" ref="AA19" si="9">Q19+S19+U19+W19+Y19</f>
        <v>21508</v>
      </c>
      <c r="AB19" s="13">
        <f t="shared" ref="AB19" si="10">R19+T19+V19+X19+Z19</f>
        <v>3274</v>
      </c>
      <c r="AC19" s="14">
        <f t="shared" ref="AC19" si="11">AA19+AB19</f>
        <v>24782</v>
      </c>
      <c r="AE19" s="4" t="s">
        <v>16</v>
      </c>
      <c r="AF19" s="2">
        <f t="shared" si="5"/>
        <v>4562.7320569044823</v>
      </c>
      <c r="AG19" s="2">
        <f t="shared" si="0"/>
        <v>6975.8646616541355</v>
      </c>
      <c r="AH19" s="2">
        <f t="shared" si="0"/>
        <v>2899.5263681592041</v>
      </c>
      <c r="AI19" s="2" t="str">
        <f t="shared" si="0"/>
        <v>N.A.</v>
      </c>
      <c r="AJ19" s="2">
        <f t="shared" si="0"/>
        <v>7279.7147846332937</v>
      </c>
      <c r="AK19" s="2">
        <f t="shared" si="0"/>
        <v>2167.5367047308318</v>
      </c>
      <c r="AL19" s="2">
        <f t="shared" si="0"/>
        <v>2191.579486497274</v>
      </c>
      <c r="AM19" s="2">
        <f t="shared" si="0"/>
        <v>2405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3175.4874465315238</v>
      </c>
      <c r="AQ19" s="13">
        <f t="shared" ref="AQ19" si="13">IFERROR(M19/AB19, "N.A.")</f>
        <v>5517.1441661576055</v>
      </c>
      <c r="AR19" s="14">
        <f t="shared" ref="AR19" si="14">IFERROR(N19/AC19, "N.A.")</f>
        <v>3484.8484383826976</v>
      </c>
    </row>
    <row r="20" spans="1:44" ht="15" customHeight="1" thickBot="1" x14ac:dyDescent="0.3">
      <c r="A20" s="5" t="s">
        <v>0</v>
      </c>
      <c r="B20" s="24">
        <f>B19+C19</f>
        <v>58429412.000000007</v>
      </c>
      <c r="C20" s="26"/>
      <c r="D20" s="24">
        <f>D19+E19</f>
        <v>2914024</v>
      </c>
      <c r="E20" s="26"/>
      <c r="F20" s="24">
        <f>F19+G19</f>
        <v>7581974.9999999991</v>
      </c>
      <c r="G20" s="26"/>
      <c r="H20" s="24">
        <f>H19+I19</f>
        <v>17436103.000000007</v>
      </c>
      <c r="I20" s="26"/>
      <c r="J20" s="24">
        <f>J19+K19</f>
        <v>0</v>
      </c>
      <c r="K20" s="26"/>
      <c r="L20" s="24">
        <f>L19+M19</f>
        <v>86361514.000000015</v>
      </c>
      <c r="M20" s="25"/>
      <c r="N20" s="18">
        <f>B20+D20+F20+H20+J20</f>
        <v>86361514</v>
      </c>
      <c r="P20" s="5" t="s">
        <v>0</v>
      </c>
      <c r="Q20" s="24">
        <f>Q19+R19</f>
        <v>11610</v>
      </c>
      <c r="R20" s="26"/>
      <c r="S20" s="24">
        <f>S19+T19</f>
        <v>1005</v>
      </c>
      <c r="T20" s="26"/>
      <c r="U20" s="24">
        <f>U19+V19</f>
        <v>1472</v>
      </c>
      <c r="V20" s="26"/>
      <c r="W20" s="24">
        <f>W19+X19</f>
        <v>7917</v>
      </c>
      <c r="X20" s="26"/>
      <c r="Y20" s="24">
        <f>Y19+Z19</f>
        <v>2778</v>
      </c>
      <c r="Z20" s="26"/>
      <c r="AA20" s="24">
        <f>AA19+AB19</f>
        <v>24782</v>
      </c>
      <c r="AB20" s="26"/>
      <c r="AC20" s="19">
        <f>Q20+S20+U20+W20+Y20</f>
        <v>24782</v>
      </c>
      <c r="AE20" s="5" t="s">
        <v>0</v>
      </c>
      <c r="AF20" s="27">
        <f>IFERROR(B20/Q20,"N.A.")</f>
        <v>5032.6797588285963</v>
      </c>
      <c r="AG20" s="28"/>
      <c r="AH20" s="27">
        <f>IFERROR(D20/S20,"N.A.")</f>
        <v>2899.5263681592041</v>
      </c>
      <c r="AI20" s="28"/>
      <c r="AJ20" s="27">
        <f>IFERROR(F20/U20,"N.A.")</f>
        <v>5150.7982336956511</v>
      </c>
      <c r="AK20" s="28"/>
      <c r="AL20" s="27">
        <f>IFERROR(H20/W20,"N.A.")</f>
        <v>2202.3623847416961</v>
      </c>
      <c r="AM20" s="28"/>
      <c r="AN20" s="27">
        <f>IFERROR(J20/Y20,"N.A.")</f>
        <v>0</v>
      </c>
      <c r="AO20" s="28"/>
      <c r="AP20" s="27">
        <f>IFERROR(L20/AA20,"N.A.")</f>
        <v>3484.8484383826976</v>
      </c>
      <c r="AQ20" s="28"/>
      <c r="AR20" s="16">
        <f>IFERROR(N20/AC20, "N.A.")</f>
        <v>3484.8484383826972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16128700.000000002</v>
      </c>
      <c r="C27" s="2"/>
      <c r="D27" s="2">
        <v>950300</v>
      </c>
      <c r="E27" s="2"/>
      <c r="F27" s="2">
        <v>6015699.9999999991</v>
      </c>
      <c r="G27" s="2"/>
      <c r="H27" s="2">
        <v>3652890</v>
      </c>
      <c r="I27" s="2"/>
      <c r="J27" s="2">
        <v>0</v>
      </c>
      <c r="K27" s="2"/>
      <c r="L27" s="1">
        <f>B27+D27+F27+H27+J27</f>
        <v>26747590</v>
      </c>
      <c r="M27" s="13">
        <f>C27+E27+G27+I27+K27</f>
        <v>0</v>
      </c>
      <c r="N27" s="14">
        <f>L27+M27</f>
        <v>26747590</v>
      </c>
      <c r="P27" s="3" t="s">
        <v>12</v>
      </c>
      <c r="Q27" s="2">
        <v>2458</v>
      </c>
      <c r="R27" s="2">
        <v>0</v>
      </c>
      <c r="S27" s="2">
        <v>221</v>
      </c>
      <c r="T27" s="2">
        <v>0</v>
      </c>
      <c r="U27" s="2">
        <v>638</v>
      </c>
      <c r="V27" s="2">
        <v>0</v>
      </c>
      <c r="W27" s="2">
        <v>987</v>
      </c>
      <c r="X27" s="2">
        <v>0</v>
      </c>
      <c r="Y27" s="2">
        <v>400</v>
      </c>
      <c r="Z27" s="2">
        <v>0</v>
      </c>
      <c r="AA27" s="1">
        <f t="shared" ref="AA27" si="15">Q27+S27+U27+W27+Y27</f>
        <v>4704</v>
      </c>
      <c r="AB27" s="13">
        <f t="shared" ref="AB27" si="16">R27+T27+V27+X27+Z27</f>
        <v>0</v>
      </c>
      <c r="AC27" s="14">
        <f>AA27+AB27</f>
        <v>4704</v>
      </c>
      <c r="AE27" s="3" t="s">
        <v>12</v>
      </c>
      <c r="AF27" s="2">
        <f>IFERROR(B27/Q27, "N.A.")</f>
        <v>6561.7168429617586</v>
      </c>
      <c r="AG27" s="2" t="str">
        <f t="shared" ref="AG27:AR31" si="17">IFERROR(C27/R27, "N.A.")</f>
        <v>N.A.</v>
      </c>
      <c r="AH27" s="2">
        <f t="shared" si="17"/>
        <v>4300</v>
      </c>
      <c r="AI27" s="2" t="str">
        <f t="shared" si="17"/>
        <v>N.A.</v>
      </c>
      <c r="AJ27" s="2">
        <f t="shared" si="17"/>
        <v>9428.9968652037605</v>
      </c>
      <c r="AK27" s="2" t="str">
        <f t="shared" si="17"/>
        <v>N.A.</v>
      </c>
      <c r="AL27" s="2">
        <f t="shared" si="17"/>
        <v>3701.0030395136778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5686.137329931973</v>
      </c>
      <c r="AQ27" s="13" t="str">
        <f t="shared" si="17"/>
        <v>N.A.</v>
      </c>
      <c r="AR27" s="14">
        <f t="shared" si="17"/>
        <v>5686.137329931973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8320482.0000000009</v>
      </c>
      <c r="C29" s="2">
        <v>11040650</v>
      </c>
      <c r="D29" s="2">
        <v>927080</v>
      </c>
      <c r="E29" s="2"/>
      <c r="F29" s="2"/>
      <c r="G29" s="2"/>
      <c r="H29" s="2"/>
      <c r="I29" s="2">
        <v>602000</v>
      </c>
      <c r="J29" s="2"/>
      <c r="K29" s="2"/>
      <c r="L29" s="1">
        <f t="shared" si="18"/>
        <v>9247562</v>
      </c>
      <c r="M29" s="13">
        <f t="shared" si="18"/>
        <v>11642650</v>
      </c>
      <c r="N29" s="14">
        <f t="shared" si="19"/>
        <v>20890212</v>
      </c>
      <c r="P29" s="3" t="s">
        <v>14</v>
      </c>
      <c r="Q29" s="2">
        <v>1552</v>
      </c>
      <c r="R29" s="2">
        <v>1411</v>
      </c>
      <c r="S29" s="2">
        <v>196</v>
      </c>
      <c r="T29" s="2">
        <v>0</v>
      </c>
      <c r="U29" s="2">
        <v>0</v>
      </c>
      <c r="V29" s="2">
        <v>0</v>
      </c>
      <c r="W29" s="2">
        <v>0</v>
      </c>
      <c r="X29" s="2">
        <v>200</v>
      </c>
      <c r="Y29" s="2">
        <v>0</v>
      </c>
      <c r="Z29" s="2">
        <v>0</v>
      </c>
      <c r="AA29" s="1">
        <f t="shared" si="20"/>
        <v>1748</v>
      </c>
      <c r="AB29" s="13">
        <f t="shared" si="21"/>
        <v>1611</v>
      </c>
      <c r="AC29" s="14">
        <f t="shared" si="22"/>
        <v>3359</v>
      </c>
      <c r="AE29" s="3" t="s">
        <v>14</v>
      </c>
      <c r="AF29" s="2">
        <f t="shared" si="23"/>
        <v>5361.1353092783511</v>
      </c>
      <c r="AG29" s="2">
        <f t="shared" si="17"/>
        <v>7824.6987951807232</v>
      </c>
      <c r="AH29" s="2">
        <f t="shared" si="17"/>
        <v>4730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>
        <f t="shared" si="17"/>
        <v>3010</v>
      </c>
      <c r="AN29" s="2" t="str">
        <f t="shared" si="17"/>
        <v>N.A.</v>
      </c>
      <c r="AO29" s="2" t="str">
        <f t="shared" si="17"/>
        <v>N.A.</v>
      </c>
      <c r="AP29" s="15">
        <f t="shared" si="17"/>
        <v>5290.3672768878714</v>
      </c>
      <c r="AQ29" s="13">
        <f t="shared" si="17"/>
        <v>7226.970825574178</v>
      </c>
      <c r="AR29" s="14">
        <f t="shared" si="17"/>
        <v>6219.1759452217921</v>
      </c>
    </row>
    <row r="30" spans="1:44" ht="15" customHeight="1" thickBot="1" x14ac:dyDescent="0.3">
      <c r="A30" s="3" t="s">
        <v>15</v>
      </c>
      <c r="B30" s="2">
        <v>8486480</v>
      </c>
      <c r="C30" s="2"/>
      <c r="D30" s="2">
        <v>1036644</v>
      </c>
      <c r="E30" s="2"/>
      <c r="F30" s="2"/>
      <c r="G30" s="2">
        <v>758520</v>
      </c>
      <c r="H30" s="2">
        <v>4873462.9999999991</v>
      </c>
      <c r="I30" s="2"/>
      <c r="J30" s="2">
        <v>0</v>
      </c>
      <c r="K30" s="2"/>
      <c r="L30" s="1">
        <f t="shared" si="18"/>
        <v>14396587</v>
      </c>
      <c r="M30" s="13">
        <f t="shared" si="18"/>
        <v>758520</v>
      </c>
      <c r="N30" s="14">
        <f t="shared" si="19"/>
        <v>15155107</v>
      </c>
      <c r="P30" s="3" t="s">
        <v>15</v>
      </c>
      <c r="Q30" s="2">
        <v>2549</v>
      </c>
      <c r="R30" s="2">
        <v>0</v>
      </c>
      <c r="S30" s="2">
        <v>588</v>
      </c>
      <c r="T30" s="2">
        <v>0</v>
      </c>
      <c r="U30" s="2">
        <v>0</v>
      </c>
      <c r="V30" s="2">
        <v>196</v>
      </c>
      <c r="W30" s="2">
        <v>3416</v>
      </c>
      <c r="X30" s="2">
        <v>0</v>
      </c>
      <c r="Y30" s="2">
        <v>1183</v>
      </c>
      <c r="Z30" s="2">
        <v>0</v>
      </c>
      <c r="AA30" s="1">
        <f t="shared" si="20"/>
        <v>7736</v>
      </c>
      <c r="AB30" s="13">
        <f t="shared" si="21"/>
        <v>196</v>
      </c>
      <c r="AC30" s="17">
        <f t="shared" si="22"/>
        <v>7932</v>
      </c>
      <c r="AE30" s="3" t="s">
        <v>15</v>
      </c>
      <c r="AF30" s="2">
        <f t="shared" si="23"/>
        <v>3329.3369948999607</v>
      </c>
      <c r="AG30" s="2" t="str">
        <f t="shared" si="17"/>
        <v>N.A.</v>
      </c>
      <c r="AH30" s="2">
        <f t="shared" si="17"/>
        <v>1763</v>
      </c>
      <c r="AI30" s="2" t="str">
        <f t="shared" si="17"/>
        <v>N.A.</v>
      </c>
      <c r="AJ30" s="2" t="str">
        <f t="shared" si="17"/>
        <v>N.A.</v>
      </c>
      <c r="AK30" s="2">
        <f t="shared" si="17"/>
        <v>3870</v>
      </c>
      <c r="AL30" s="2">
        <f t="shared" si="17"/>
        <v>1426.6577868852457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1860.9859100310239</v>
      </c>
      <c r="AQ30" s="13">
        <f t="shared" si="17"/>
        <v>3870</v>
      </c>
      <c r="AR30" s="14">
        <f t="shared" si="17"/>
        <v>1910.6287191124559</v>
      </c>
    </row>
    <row r="31" spans="1:44" ht="15" customHeight="1" thickBot="1" x14ac:dyDescent="0.3">
      <c r="A31" s="4" t="s">
        <v>16</v>
      </c>
      <c r="B31" s="2">
        <v>32935661.999999996</v>
      </c>
      <c r="C31" s="2">
        <v>11040650</v>
      </c>
      <c r="D31" s="2">
        <v>2914024</v>
      </c>
      <c r="E31" s="2"/>
      <c r="F31" s="2">
        <v>6015699.9999999991</v>
      </c>
      <c r="G31" s="2">
        <v>758520</v>
      </c>
      <c r="H31" s="2">
        <v>8526353</v>
      </c>
      <c r="I31" s="2">
        <v>602000</v>
      </c>
      <c r="J31" s="2">
        <v>0</v>
      </c>
      <c r="K31" s="2"/>
      <c r="L31" s="1">
        <f t="shared" ref="L31" si="24">B31+D31+F31+H31+J31</f>
        <v>50391739</v>
      </c>
      <c r="M31" s="13">
        <f t="shared" ref="M31" si="25">C31+E31+G31+I31+K31</f>
        <v>12401170</v>
      </c>
      <c r="N31" s="17">
        <f t="shared" ref="N31" si="26">L31+M31</f>
        <v>62792909</v>
      </c>
      <c r="P31" s="4" t="s">
        <v>16</v>
      </c>
      <c r="Q31" s="2">
        <v>6559</v>
      </c>
      <c r="R31" s="2">
        <v>1411</v>
      </c>
      <c r="S31" s="2">
        <v>1005</v>
      </c>
      <c r="T31" s="2">
        <v>0</v>
      </c>
      <c r="U31" s="2">
        <v>638</v>
      </c>
      <c r="V31" s="2">
        <v>196</v>
      </c>
      <c r="W31" s="2">
        <v>4403</v>
      </c>
      <c r="X31" s="2">
        <v>200</v>
      </c>
      <c r="Y31" s="2">
        <v>1583</v>
      </c>
      <c r="Z31" s="2">
        <v>0</v>
      </c>
      <c r="AA31" s="1">
        <f t="shared" ref="AA31" si="27">Q31+S31+U31+W31+Y31</f>
        <v>14188</v>
      </c>
      <c r="AB31" s="13">
        <f t="shared" ref="AB31" si="28">R31+T31+V31+X31+Z31</f>
        <v>1807</v>
      </c>
      <c r="AC31" s="14">
        <f t="shared" ref="AC31" si="29">AA31+AB31</f>
        <v>15995</v>
      </c>
      <c r="AE31" s="4" t="s">
        <v>16</v>
      </c>
      <c r="AF31" s="2">
        <f t="shared" si="23"/>
        <v>5021.4456472023166</v>
      </c>
      <c r="AG31" s="2">
        <f t="shared" si="17"/>
        <v>7824.6987951807232</v>
      </c>
      <c r="AH31" s="2">
        <f t="shared" si="17"/>
        <v>2899.5263681592041</v>
      </c>
      <c r="AI31" s="2" t="str">
        <f t="shared" si="17"/>
        <v>N.A.</v>
      </c>
      <c r="AJ31" s="2">
        <f t="shared" si="17"/>
        <v>9428.9968652037605</v>
      </c>
      <c r="AK31" s="2">
        <f t="shared" si="17"/>
        <v>3870</v>
      </c>
      <c r="AL31" s="2">
        <f t="shared" si="17"/>
        <v>1936.4871678401091</v>
      </c>
      <c r="AM31" s="2">
        <f t="shared" si="17"/>
        <v>3010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3551.7154637722019</v>
      </c>
      <c r="AQ31" s="13">
        <f t="shared" ref="AQ31" si="31">IFERROR(M31/AB31, "N.A.")</f>
        <v>6862.8500276701716</v>
      </c>
      <c r="AR31" s="14">
        <f t="shared" ref="AR31" si="32">IFERROR(N31/AC31, "N.A.")</f>
        <v>3925.7836198812129</v>
      </c>
    </row>
    <row r="32" spans="1:44" ht="15" customHeight="1" thickBot="1" x14ac:dyDescent="0.3">
      <c r="A32" s="5" t="s">
        <v>0</v>
      </c>
      <c r="B32" s="24">
        <f>B31+C31</f>
        <v>43976312</v>
      </c>
      <c r="C32" s="26"/>
      <c r="D32" s="24">
        <f>D31+E31</f>
        <v>2914024</v>
      </c>
      <c r="E32" s="26"/>
      <c r="F32" s="24">
        <f>F31+G31</f>
        <v>6774219.9999999991</v>
      </c>
      <c r="G32" s="26"/>
      <c r="H32" s="24">
        <f>H31+I31</f>
        <v>9128353</v>
      </c>
      <c r="I32" s="26"/>
      <c r="J32" s="24">
        <f>J31+K31</f>
        <v>0</v>
      </c>
      <c r="K32" s="26"/>
      <c r="L32" s="24">
        <f>L31+M31</f>
        <v>62792909</v>
      </c>
      <c r="M32" s="25"/>
      <c r="N32" s="18">
        <f>B32+D32+F32+H32+J32</f>
        <v>62792909</v>
      </c>
      <c r="P32" s="5" t="s">
        <v>0</v>
      </c>
      <c r="Q32" s="24">
        <f>Q31+R31</f>
        <v>7970</v>
      </c>
      <c r="R32" s="26"/>
      <c r="S32" s="24">
        <f>S31+T31</f>
        <v>1005</v>
      </c>
      <c r="T32" s="26"/>
      <c r="U32" s="24">
        <f>U31+V31</f>
        <v>834</v>
      </c>
      <c r="V32" s="26"/>
      <c r="W32" s="24">
        <f>W31+X31</f>
        <v>4603</v>
      </c>
      <c r="X32" s="26"/>
      <c r="Y32" s="24">
        <f>Y31+Z31</f>
        <v>1583</v>
      </c>
      <c r="Z32" s="26"/>
      <c r="AA32" s="24">
        <f>AA31+AB31</f>
        <v>15995</v>
      </c>
      <c r="AB32" s="26"/>
      <c r="AC32" s="19">
        <f>Q32+S32+U32+W32+Y32</f>
        <v>15995</v>
      </c>
      <c r="AE32" s="5" t="s">
        <v>0</v>
      </c>
      <c r="AF32" s="27">
        <f>IFERROR(B32/Q32,"N.A.")</f>
        <v>5517.7304893350065</v>
      </c>
      <c r="AG32" s="28"/>
      <c r="AH32" s="27">
        <f>IFERROR(D32/S32,"N.A.")</f>
        <v>2899.5263681592041</v>
      </c>
      <c r="AI32" s="28"/>
      <c r="AJ32" s="27">
        <f>IFERROR(F32/U32,"N.A.")</f>
        <v>8122.5659472422049</v>
      </c>
      <c r="AK32" s="28"/>
      <c r="AL32" s="27">
        <f>IFERROR(H32/W32,"N.A.")</f>
        <v>1983.1312187703672</v>
      </c>
      <c r="AM32" s="28"/>
      <c r="AN32" s="27">
        <f>IFERROR(J32/Y32,"N.A.")</f>
        <v>0</v>
      </c>
      <c r="AO32" s="28"/>
      <c r="AP32" s="27">
        <f>IFERROR(L32/AA32,"N.A.")</f>
        <v>3925.7836198812129</v>
      </c>
      <c r="AQ32" s="28"/>
      <c r="AR32" s="16">
        <f>IFERROR(N32/AC32, "N.A.")</f>
        <v>3925.7836198812129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1095210.0000000002</v>
      </c>
      <c r="C39" s="2"/>
      <c r="D39" s="2"/>
      <c r="E39" s="2"/>
      <c r="F39" s="2">
        <v>237575</v>
      </c>
      <c r="G39" s="2"/>
      <c r="H39" s="2">
        <v>7947750</v>
      </c>
      <c r="I39" s="2"/>
      <c r="J39" s="2">
        <v>0</v>
      </c>
      <c r="K39" s="2"/>
      <c r="L39" s="1">
        <f>B39+D39+F39+H39+J39</f>
        <v>9280535</v>
      </c>
      <c r="M39" s="13">
        <f>C39+E39+G39+I39+K39</f>
        <v>0</v>
      </c>
      <c r="N39" s="14">
        <f>L39+M39</f>
        <v>9280535</v>
      </c>
      <c r="P39" s="3" t="s">
        <v>12</v>
      </c>
      <c r="Q39" s="2">
        <v>766</v>
      </c>
      <c r="R39" s="2">
        <v>0</v>
      </c>
      <c r="S39" s="2">
        <v>0</v>
      </c>
      <c r="T39" s="2">
        <v>0</v>
      </c>
      <c r="U39" s="2">
        <v>221</v>
      </c>
      <c r="V39" s="2">
        <v>0</v>
      </c>
      <c r="W39" s="2">
        <v>3114</v>
      </c>
      <c r="X39" s="2">
        <v>0</v>
      </c>
      <c r="Y39" s="2">
        <v>587</v>
      </c>
      <c r="Z39" s="2">
        <v>0</v>
      </c>
      <c r="AA39" s="1">
        <f>Q39+S39+U39+W39+Y39</f>
        <v>4688</v>
      </c>
      <c r="AB39" s="13">
        <f>R39+T39+V39+X39+Z39</f>
        <v>0</v>
      </c>
      <c r="AC39" s="14">
        <f>AA39+AB39</f>
        <v>4688</v>
      </c>
      <c r="AE39" s="3" t="s">
        <v>12</v>
      </c>
      <c r="AF39" s="2">
        <f>IFERROR(B39/Q39, "N.A.")</f>
        <v>1429.7780678851177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1075</v>
      </c>
      <c r="AK39" s="2" t="str">
        <f t="shared" si="33"/>
        <v>N.A.</v>
      </c>
      <c r="AL39" s="2">
        <f t="shared" si="33"/>
        <v>2552.2639691714835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1979.6363054607509</v>
      </c>
      <c r="AQ39" s="13" t="str">
        <f t="shared" si="33"/>
        <v>N.A.</v>
      </c>
      <c r="AR39" s="14">
        <f t="shared" si="33"/>
        <v>1979.6363054607509</v>
      </c>
    </row>
    <row r="40" spans="1:44" ht="15" customHeight="1" thickBot="1" x14ac:dyDescent="0.3">
      <c r="A40" s="3" t="s">
        <v>13</v>
      </c>
      <c r="B40" s="2">
        <v>2013140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2013140</v>
      </c>
      <c r="M40" s="13">
        <f t="shared" si="34"/>
        <v>0</v>
      </c>
      <c r="N40" s="14">
        <f t="shared" ref="N40:N42" si="35">L40+M40</f>
        <v>2013140</v>
      </c>
      <c r="P40" s="3" t="s">
        <v>13</v>
      </c>
      <c r="Q40" s="2">
        <v>782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782</v>
      </c>
      <c r="AB40" s="13">
        <f t="shared" si="36"/>
        <v>0</v>
      </c>
      <c r="AC40" s="14">
        <f t="shared" ref="AC40:AC42" si="37">AA40+AB40</f>
        <v>782</v>
      </c>
      <c r="AE40" s="3" t="s">
        <v>13</v>
      </c>
      <c r="AF40" s="2">
        <f t="shared" ref="AF40:AF43" si="38">IFERROR(B40/Q40, "N.A.")</f>
        <v>2574.3478260869565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2574.3478260869565</v>
      </c>
      <c r="AQ40" s="13" t="str">
        <f t="shared" si="33"/>
        <v>N.A.</v>
      </c>
      <c r="AR40" s="14">
        <f t="shared" si="33"/>
        <v>2574.3478260869565</v>
      </c>
    </row>
    <row r="41" spans="1:44" ht="15" customHeight="1" thickBot="1" x14ac:dyDescent="0.3">
      <c r="A41" s="3" t="s">
        <v>14</v>
      </c>
      <c r="B41" s="2">
        <v>6612970</v>
      </c>
      <c r="C41" s="2">
        <v>4731780</v>
      </c>
      <c r="D41" s="2"/>
      <c r="E41" s="2"/>
      <c r="F41" s="2"/>
      <c r="G41" s="2">
        <v>570180</v>
      </c>
      <c r="H41" s="2"/>
      <c r="I41" s="2">
        <v>360000</v>
      </c>
      <c r="J41" s="2"/>
      <c r="K41" s="2"/>
      <c r="L41" s="1">
        <f t="shared" si="34"/>
        <v>6612970</v>
      </c>
      <c r="M41" s="13">
        <f t="shared" si="34"/>
        <v>5661960</v>
      </c>
      <c r="N41" s="14">
        <f t="shared" si="35"/>
        <v>12274930</v>
      </c>
      <c r="P41" s="3" t="s">
        <v>14</v>
      </c>
      <c r="Q41" s="2">
        <v>1242</v>
      </c>
      <c r="R41" s="2">
        <v>850</v>
      </c>
      <c r="S41" s="2">
        <v>0</v>
      </c>
      <c r="T41" s="2">
        <v>0</v>
      </c>
      <c r="U41" s="2">
        <v>0</v>
      </c>
      <c r="V41" s="2">
        <v>417</v>
      </c>
      <c r="W41" s="2">
        <v>0</v>
      </c>
      <c r="X41" s="2">
        <v>200</v>
      </c>
      <c r="Y41" s="2">
        <v>0</v>
      </c>
      <c r="Z41" s="2">
        <v>0</v>
      </c>
      <c r="AA41" s="1">
        <f t="shared" si="36"/>
        <v>1242</v>
      </c>
      <c r="AB41" s="13">
        <f t="shared" si="36"/>
        <v>1467</v>
      </c>
      <c r="AC41" s="14">
        <f t="shared" si="37"/>
        <v>2709</v>
      </c>
      <c r="AE41" s="3" t="s">
        <v>14</v>
      </c>
      <c r="AF41" s="2">
        <f t="shared" si="38"/>
        <v>5324.4524959742348</v>
      </c>
      <c r="AG41" s="2">
        <f t="shared" si="33"/>
        <v>5566.8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1367.3381294964029</v>
      </c>
      <c r="AL41" s="2" t="str">
        <f t="shared" si="33"/>
        <v>N.A.</v>
      </c>
      <c r="AM41" s="2">
        <f t="shared" si="33"/>
        <v>1800</v>
      </c>
      <c r="AN41" s="2" t="str">
        <f t="shared" si="33"/>
        <v>N.A.</v>
      </c>
      <c r="AO41" s="2" t="str">
        <f t="shared" si="33"/>
        <v>N.A.</v>
      </c>
      <c r="AP41" s="15">
        <f t="shared" si="33"/>
        <v>5324.4524959742348</v>
      </c>
      <c r="AQ41" s="13">
        <f t="shared" si="33"/>
        <v>3859.5501022494886</v>
      </c>
      <c r="AR41" s="14">
        <f t="shared" si="33"/>
        <v>4531.1664820967144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608</v>
      </c>
      <c r="Z42" s="2">
        <v>0</v>
      </c>
      <c r="AA42" s="1">
        <f t="shared" si="36"/>
        <v>608</v>
      </c>
      <c r="AB42" s="13">
        <f t="shared" si="36"/>
        <v>0</v>
      </c>
      <c r="AC42" s="14">
        <f t="shared" si="37"/>
        <v>608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9721320</v>
      </c>
      <c r="C43" s="2">
        <v>4731780</v>
      </c>
      <c r="D43" s="2"/>
      <c r="E43" s="2"/>
      <c r="F43" s="2">
        <v>237575</v>
      </c>
      <c r="G43" s="2">
        <v>570180</v>
      </c>
      <c r="H43" s="2">
        <v>7947750</v>
      </c>
      <c r="I43" s="2">
        <v>360000</v>
      </c>
      <c r="J43" s="2">
        <v>0</v>
      </c>
      <c r="K43" s="2"/>
      <c r="L43" s="1">
        <f t="shared" ref="L43" si="39">B43+D43+F43+H43+J43</f>
        <v>17906645</v>
      </c>
      <c r="M43" s="13">
        <f t="shared" ref="M43" si="40">C43+E43+G43+I43+K43</f>
        <v>5661960</v>
      </c>
      <c r="N43" s="17">
        <f t="shared" ref="N43" si="41">L43+M43</f>
        <v>23568605</v>
      </c>
      <c r="P43" s="4" t="s">
        <v>16</v>
      </c>
      <c r="Q43" s="2">
        <v>2790</v>
      </c>
      <c r="R43" s="2">
        <v>850</v>
      </c>
      <c r="S43" s="2">
        <v>0</v>
      </c>
      <c r="T43" s="2">
        <v>0</v>
      </c>
      <c r="U43" s="2">
        <v>221</v>
      </c>
      <c r="V43" s="2">
        <v>417</v>
      </c>
      <c r="W43" s="2">
        <v>3114</v>
      </c>
      <c r="X43" s="2">
        <v>200</v>
      </c>
      <c r="Y43" s="2">
        <v>1195</v>
      </c>
      <c r="Z43" s="2">
        <v>0</v>
      </c>
      <c r="AA43" s="1">
        <f t="shared" ref="AA43" si="42">Q43+S43+U43+W43+Y43</f>
        <v>7320</v>
      </c>
      <c r="AB43" s="13">
        <f t="shared" ref="AB43" si="43">R43+T43+V43+X43+Z43</f>
        <v>1467</v>
      </c>
      <c r="AC43" s="17">
        <f t="shared" ref="AC43" si="44">AA43+AB43</f>
        <v>8787</v>
      </c>
      <c r="AE43" s="4" t="s">
        <v>16</v>
      </c>
      <c r="AF43" s="2">
        <f t="shared" si="38"/>
        <v>3484.3440860215055</v>
      </c>
      <c r="AG43" s="2">
        <f t="shared" si="33"/>
        <v>5566.8</v>
      </c>
      <c r="AH43" s="2" t="str">
        <f t="shared" si="33"/>
        <v>N.A.</v>
      </c>
      <c r="AI43" s="2" t="str">
        <f t="shared" si="33"/>
        <v>N.A.</v>
      </c>
      <c r="AJ43" s="2">
        <f t="shared" si="33"/>
        <v>1075</v>
      </c>
      <c r="AK43" s="2">
        <f t="shared" si="33"/>
        <v>1367.3381294964029</v>
      </c>
      <c r="AL43" s="2">
        <f t="shared" si="33"/>
        <v>2552.2639691714835</v>
      </c>
      <c r="AM43" s="2">
        <f t="shared" si="33"/>
        <v>1800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2446.2629781420765</v>
      </c>
      <c r="AQ43" s="13">
        <f t="shared" ref="AQ43" si="46">IFERROR(M43/AB43, "N.A.")</f>
        <v>3859.5501022494886</v>
      </c>
      <c r="AR43" s="14">
        <f t="shared" ref="AR43" si="47">IFERROR(N43/AC43, "N.A.")</f>
        <v>2682.2129281893708</v>
      </c>
    </row>
    <row r="44" spans="1:44" ht="15" customHeight="1" thickBot="1" x14ac:dyDescent="0.3">
      <c r="A44" s="5" t="s">
        <v>0</v>
      </c>
      <c r="B44" s="24">
        <f>B43+C43</f>
        <v>14453100</v>
      </c>
      <c r="C44" s="26"/>
      <c r="D44" s="24">
        <f>D43+E43</f>
        <v>0</v>
      </c>
      <c r="E44" s="26"/>
      <c r="F44" s="24">
        <f>F43+G43</f>
        <v>807755</v>
      </c>
      <c r="G44" s="26"/>
      <c r="H44" s="24">
        <f>H43+I43</f>
        <v>8307750</v>
      </c>
      <c r="I44" s="26"/>
      <c r="J44" s="24">
        <f>J43+K43</f>
        <v>0</v>
      </c>
      <c r="K44" s="26"/>
      <c r="L44" s="24">
        <f>L43+M43</f>
        <v>23568605</v>
      </c>
      <c r="M44" s="25"/>
      <c r="N44" s="18">
        <f>B44+D44+F44+H44+J44</f>
        <v>23568605</v>
      </c>
      <c r="P44" s="5" t="s">
        <v>0</v>
      </c>
      <c r="Q44" s="24">
        <f>Q43+R43</f>
        <v>3640</v>
      </c>
      <c r="R44" s="26"/>
      <c r="S44" s="24">
        <f>S43+T43</f>
        <v>0</v>
      </c>
      <c r="T44" s="26"/>
      <c r="U44" s="24">
        <f>U43+V43</f>
        <v>638</v>
      </c>
      <c r="V44" s="26"/>
      <c r="W44" s="24">
        <f>W43+X43</f>
        <v>3314</v>
      </c>
      <c r="X44" s="26"/>
      <c r="Y44" s="24">
        <f>Y43+Z43</f>
        <v>1195</v>
      </c>
      <c r="Z44" s="26"/>
      <c r="AA44" s="24">
        <f>AA43+AB43</f>
        <v>8787</v>
      </c>
      <c r="AB44" s="25"/>
      <c r="AC44" s="18">
        <f>Q44+S44+U44+W44+Y44</f>
        <v>8787</v>
      </c>
      <c r="AE44" s="5" t="s">
        <v>0</v>
      </c>
      <c r="AF44" s="27">
        <f>IFERROR(B44/Q44,"N.A.")</f>
        <v>3970.631868131868</v>
      </c>
      <c r="AG44" s="28"/>
      <c r="AH44" s="27" t="str">
        <f>IFERROR(D44/S44,"N.A.")</f>
        <v>N.A.</v>
      </c>
      <c r="AI44" s="28"/>
      <c r="AJ44" s="27">
        <f>IFERROR(F44/U44,"N.A.")</f>
        <v>1266.0736677115988</v>
      </c>
      <c r="AK44" s="28"/>
      <c r="AL44" s="27">
        <f>IFERROR(H44/W44,"N.A.")</f>
        <v>2506.864815932408</v>
      </c>
      <c r="AM44" s="28"/>
      <c r="AN44" s="27">
        <f>IFERROR(J44/Y44,"N.A.")</f>
        <v>0</v>
      </c>
      <c r="AO44" s="28"/>
      <c r="AP44" s="27">
        <f>IFERROR(L44/AA44,"N.A.")</f>
        <v>2682.2129281893708</v>
      </c>
      <c r="AQ44" s="28"/>
      <c r="AR44" s="16">
        <f>IFERROR(N44/AC44, "N.A.")</f>
        <v>2682.2129281893708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305730087.00000012</v>
      </c>
      <c r="C15" s="2"/>
      <c r="D15" s="2">
        <v>146212148.00000003</v>
      </c>
      <c r="E15" s="2"/>
      <c r="F15" s="2">
        <v>109364002.99999999</v>
      </c>
      <c r="G15" s="2"/>
      <c r="H15" s="2">
        <v>478856914.99999982</v>
      </c>
      <c r="I15" s="2"/>
      <c r="J15" s="2">
        <v>0</v>
      </c>
      <c r="K15" s="2"/>
      <c r="L15" s="1">
        <f>B15+D15+F15+H15+J15</f>
        <v>1040163153</v>
      </c>
      <c r="M15" s="13">
        <f>C15+E15+G15+I15+K15</f>
        <v>0</v>
      </c>
      <c r="N15" s="14">
        <f>L15+M15</f>
        <v>1040163153</v>
      </c>
      <c r="P15" s="3" t="s">
        <v>12</v>
      </c>
      <c r="Q15" s="2">
        <v>49347</v>
      </c>
      <c r="R15" s="2">
        <v>0</v>
      </c>
      <c r="S15" s="2">
        <v>21712</v>
      </c>
      <c r="T15" s="2">
        <v>0</v>
      </c>
      <c r="U15" s="2">
        <v>14551</v>
      </c>
      <c r="V15" s="2">
        <v>0</v>
      </c>
      <c r="W15" s="2">
        <v>104116</v>
      </c>
      <c r="X15" s="2">
        <v>0</v>
      </c>
      <c r="Y15" s="2">
        <v>10849</v>
      </c>
      <c r="Z15" s="2">
        <v>0</v>
      </c>
      <c r="AA15" s="1">
        <f>Q15+S15+U15+W15+Y15</f>
        <v>200575</v>
      </c>
      <c r="AB15" s="13">
        <f>R15+T15+V15+X15+Z15</f>
        <v>0</v>
      </c>
      <c r="AC15" s="14">
        <f>AA15+AB15</f>
        <v>200575</v>
      </c>
      <c r="AE15" s="3" t="s">
        <v>12</v>
      </c>
      <c r="AF15" s="2">
        <f>IFERROR(B15/Q15, "N.A.")</f>
        <v>6195.5151680953277</v>
      </c>
      <c r="AG15" s="2" t="str">
        <f t="shared" ref="AG15:AR19" si="0">IFERROR(C15/R15, "N.A.")</f>
        <v>N.A.</v>
      </c>
      <c r="AH15" s="2">
        <f t="shared" si="0"/>
        <v>6734.1630434782619</v>
      </c>
      <c r="AI15" s="2" t="str">
        <f t="shared" si="0"/>
        <v>N.A.</v>
      </c>
      <c r="AJ15" s="2">
        <f t="shared" si="0"/>
        <v>7515.9097656518443</v>
      </c>
      <c r="AK15" s="2" t="str">
        <f t="shared" si="0"/>
        <v>N.A.</v>
      </c>
      <c r="AL15" s="2">
        <f t="shared" si="0"/>
        <v>4599.2634657497392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5185.9062844322571</v>
      </c>
      <c r="AQ15" s="13" t="str">
        <f t="shared" si="0"/>
        <v>N.A.</v>
      </c>
      <c r="AR15" s="14">
        <f t="shared" si="0"/>
        <v>5185.9062844322571</v>
      </c>
    </row>
    <row r="16" spans="1:44" ht="15" customHeight="1" thickBot="1" x14ac:dyDescent="0.3">
      <c r="A16" s="3" t="s">
        <v>13</v>
      </c>
      <c r="B16" s="2">
        <v>122800172.00000001</v>
      </c>
      <c r="C16" s="2">
        <v>6539860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122800172.00000001</v>
      </c>
      <c r="M16" s="13">
        <f t="shared" si="1"/>
        <v>6539860</v>
      </c>
      <c r="N16" s="14">
        <f t="shared" ref="N16:N18" si="2">L16+M16</f>
        <v>129340032.00000001</v>
      </c>
      <c r="P16" s="3" t="s">
        <v>13</v>
      </c>
      <c r="Q16" s="2">
        <v>32796</v>
      </c>
      <c r="R16" s="2">
        <v>1196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32796</v>
      </c>
      <c r="AB16" s="13">
        <f t="shared" si="3"/>
        <v>1196</v>
      </c>
      <c r="AC16" s="14">
        <f t="shared" ref="AC16:AC18" si="4">AA16+AB16</f>
        <v>33992</v>
      </c>
      <c r="AE16" s="3" t="s">
        <v>13</v>
      </c>
      <c r="AF16" s="2">
        <f t="shared" ref="AF16:AF19" si="5">IFERROR(B16/Q16, "N.A.")</f>
        <v>3744.3643127210639</v>
      </c>
      <c r="AG16" s="2">
        <f t="shared" si="0"/>
        <v>5468.1103678929767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3744.3643127210639</v>
      </c>
      <c r="AQ16" s="13">
        <f t="shared" si="0"/>
        <v>5468.1103678929767</v>
      </c>
      <c r="AR16" s="14">
        <f t="shared" si="0"/>
        <v>3805.0138856201465</v>
      </c>
    </row>
    <row r="17" spans="1:44" ht="15" customHeight="1" thickBot="1" x14ac:dyDescent="0.3">
      <c r="A17" s="3" t="s">
        <v>14</v>
      </c>
      <c r="B17" s="2">
        <v>581225767.99999928</v>
      </c>
      <c r="C17" s="2">
        <v>2820210572.0000005</v>
      </c>
      <c r="D17" s="2">
        <v>169313912.99999997</v>
      </c>
      <c r="E17" s="2">
        <v>29930380.000000004</v>
      </c>
      <c r="F17" s="2"/>
      <c r="G17" s="2">
        <v>233418930.00000003</v>
      </c>
      <c r="H17" s="2"/>
      <c r="I17" s="2">
        <v>129931239.99999999</v>
      </c>
      <c r="J17" s="2">
        <v>0</v>
      </c>
      <c r="K17" s="2"/>
      <c r="L17" s="1">
        <f t="shared" si="1"/>
        <v>750539680.99999928</v>
      </c>
      <c r="M17" s="13">
        <f t="shared" si="1"/>
        <v>3213491122.0000005</v>
      </c>
      <c r="N17" s="14">
        <f t="shared" si="2"/>
        <v>3964030803</v>
      </c>
      <c r="P17" s="3" t="s">
        <v>14</v>
      </c>
      <c r="Q17" s="2">
        <v>111572</v>
      </c>
      <c r="R17" s="2">
        <v>419938</v>
      </c>
      <c r="S17" s="2">
        <v>24163</v>
      </c>
      <c r="T17" s="2">
        <v>3300</v>
      </c>
      <c r="U17" s="2">
        <v>0</v>
      </c>
      <c r="V17" s="2">
        <v>22859</v>
      </c>
      <c r="W17" s="2">
        <v>0</v>
      </c>
      <c r="X17" s="2">
        <v>25626</v>
      </c>
      <c r="Y17" s="2">
        <v>9486</v>
      </c>
      <c r="Z17" s="2">
        <v>0</v>
      </c>
      <c r="AA17" s="1">
        <f t="shared" si="3"/>
        <v>145221</v>
      </c>
      <c r="AB17" s="13">
        <f t="shared" si="3"/>
        <v>471723</v>
      </c>
      <c r="AC17" s="14">
        <f t="shared" si="4"/>
        <v>616944</v>
      </c>
      <c r="AE17" s="3" t="s">
        <v>14</v>
      </c>
      <c r="AF17" s="2">
        <f t="shared" si="5"/>
        <v>5209.4232244649129</v>
      </c>
      <c r="AG17" s="2">
        <f t="shared" si="0"/>
        <v>6715.7784530097315</v>
      </c>
      <c r="AH17" s="2">
        <f t="shared" si="0"/>
        <v>7007.1561064437346</v>
      </c>
      <c r="AI17" s="2">
        <f t="shared" si="0"/>
        <v>9069.8121212121223</v>
      </c>
      <c r="AJ17" s="2" t="str">
        <f t="shared" si="0"/>
        <v>N.A.</v>
      </c>
      <c r="AK17" s="2">
        <f t="shared" si="0"/>
        <v>10211.248523557462</v>
      </c>
      <c r="AL17" s="2" t="str">
        <f t="shared" si="0"/>
        <v>N.A.</v>
      </c>
      <c r="AM17" s="2">
        <f t="shared" si="0"/>
        <v>5070.2895496761093</v>
      </c>
      <c r="AN17" s="2">
        <f t="shared" si="0"/>
        <v>0</v>
      </c>
      <c r="AO17" s="2" t="str">
        <f t="shared" si="0"/>
        <v>N.A.</v>
      </c>
      <c r="AP17" s="15">
        <f t="shared" si="0"/>
        <v>5168.2585920768988</v>
      </c>
      <c r="AQ17" s="13">
        <f t="shared" si="0"/>
        <v>6812.2417647644925</v>
      </c>
      <c r="AR17" s="14">
        <f t="shared" si="0"/>
        <v>6425.2684246868439</v>
      </c>
    </row>
    <row r="18" spans="1:44" ht="15" customHeight="1" thickBot="1" x14ac:dyDescent="0.3">
      <c r="A18" s="3" t="s">
        <v>15</v>
      </c>
      <c r="B18" s="2">
        <v>32529205.000000004</v>
      </c>
      <c r="C18" s="2">
        <v>7940124.9999999991</v>
      </c>
      <c r="D18" s="2">
        <v>1408164</v>
      </c>
      <c r="E18" s="2"/>
      <c r="F18" s="2"/>
      <c r="G18" s="2">
        <v>7127462.0000000009</v>
      </c>
      <c r="H18" s="2">
        <v>14810030</v>
      </c>
      <c r="I18" s="2"/>
      <c r="J18" s="2">
        <v>0</v>
      </c>
      <c r="K18" s="2"/>
      <c r="L18" s="1">
        <f t="shared" si="1"/>
        <v>48747399</v>
      </c>
      <c r="M18" s="13">
        <f t="shared" si="1"/>
        <v>15067587</v>
      </c>
      <c r="N18" s="14">
        <f t="shared" si="2"/>
        <v>63814986</v>
      </c>
      <c r="P18" s="3" t="s">
        <v>15</v>
      </c>
      <c r="Q18" s="2">
        <v>9193</v>
      </c>
      <c r="R18" s="2">
        <v>1434</v>
      </c>
      <c r="S18" s="2">
        <v>696</v>
      </c>
      <c r="T18" s="2">
        <v>0</v>
      </c>
      <c r="U18" s="2">
        <v>0</v>
      </c>
      <c r="V18" s="2">
        <v>3313</v>
      </c>
      <c r="W18" s="2">
        <v>21636</v>
      </c>
      <c r="X18" s="2">
        <v>0</v>
      </c>
      <c r="Y18" s="2">
        <v>4570</v>
      </c>
      <c r="Z18" s="2">
        <v>0</v>
      </c>
      <c r="AA18" s="1">
        <f t="shared" si="3"/>
        <v>36095</v>
      </c>
      <c r="AB18" s="13">
        <f t="shared" si="3"/>
        <v>4747</v>
      </c>
      <c r="AC18" s="17">
        <f t="shared" si="4"/>
        <v>40842</v>
      </c>
      <c r="AE18" s="3" t="s">
        <v>15</v>
      </c>
      <c r="AF18" s="2">
        <f t="shared" si="5"/>
        <v>3538.4754704666598</v>
      </c>
      <c r="AG18" s="2">
        <f t="shared" si="0"/>
        <v>5537.0467224546719</v>
      </c>
      <c r="AH18" s="2">
        <f t="shared" si="0"/>
        <v>2023.2241379310344</v>
      </c>
      <c r="AI18" s="2" t="str">
        <f t="shared" si="0"/>
        <v>N.A.</v>
      </c>
      <c r="AJ18" s="2" t="str">
        <f t="shared" si="0"/>
        <v>N.A.</v>
      </c>
      <c r="AK18" s="2">
        <f t="shared" si="0"/>
        <v>2151.3619076365835</v>
      </c>
      <c r="AL18" s="2">
        <f t="shared" si="0"/>
        <v>684.50868922166762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1350.5305166920625</v>
      </c>
      <c r="AQ18" s="13">
        <f t="shared" si="0"/>
        <v>3174.1282915525594</v>
      </c>
      <c r="AR18" s="14">
        <f t="shared" si="0"/>
        <v>1562.4843543411193</v>
      </c>
    </row>
    <row r="19" spans="1:44" ht="15" customHeight="1" thickBot="1" x14ac:dyDescent="0.3">
      <c r="A19" s="4" t="s">
        <v>16</v>
      </c>
      <c r="B19" s="2">
        <v>1042285232.0000012</v>
      </c>
      <c r="C19" s="2">
        <v>2834690556.9999976</v>
      </c>
      <c r="D19" s="2">
        <v>316934225.00000018</v>
      </c>
      <c r="E19" s="2">
        <v>29930380.000000004</v>
      </c>
      <c r="F19" s="2">
        <v>109364002.99999999</v>
      </c>
      <c r="G19" s="2">
        <v>240546391.99999991</v>
      </c>
      <c r="H19" s="2">
        <v>493666945.00000119</v>
      </c>
      <c r="I19" s="2">
        <v>129931239.99999999</v>
      </c>
      <c r="J19" s="2">
        <v>0</v>
      </c>
      <c r="K19" s="2"/>
      <c r="L19" s="1">
        <f t="shared" ref="L19" si="6">B19+D19+F19+H19+J19</f>
        <v>1962250405.0000026</v>
      </c>
      <c r="M19" s="13">
        <f t="shared" ref="M19" si="7">C19+E19+G19+I19+K19</f>
        <v>3235098568.9999976</v>
      </c>
      <c r="N19" s="17">
        <f t="shared" ref="N19" si="8">L19+M19</f>
        <v>5197348974</v>
      </c>
      <c r="P19" s="4" t="s">
        <v>16</v>
      </c>
      <c r="Q19" s="2">
        <v>202908</v>
      </c>
      <c r="R19" s="2">
        <v>422568</v>
      </c>
      <c r="S19" s="2">
        <v>46571</v>
      </c>
      <c r="T19" s="2">
        <v>3300</v>
      </c>
      <c r="U19" s="2">
        <v>14551</v>
      </c>
      <c r="V19" s="2">
        <v>26172</v>
      </c>
      <c r="W19" s="2">
        <v>125752</v>
      </c>
      <c r="X19" s="2">
        <v>25626</v>
      </c>
      <c r="Y19" s="2">
        <v>24905</v>
      </c>
      <c r="Z19" s="2">
        <v>0</v>
      </c>
      <c r="AA19" s="1">
        <f t="shared" ref="AA19" si="9">Q19+S19+U19+W19+Y19</f>
        <v>414687</v>
      </c>
      <c r="AB19" s="13">
        <f t="shared" ref="AB19" si="10">R19+T19+V19+X19+Z19</f>
        <v>477666</v>
      </c>
      <c r="AC19" s="14">
        <f t="shared" ref="AC19" si="11">AA19+AB19</f>
        <v>892353</v>
      </c>
      <c r="AE19" s="4" t="s">
        <v>16</v>
      </c>
      <c r="AF19" s="2">
        <f t="shared" si="5"/>
        <v>5136.7379896307748</v>
      </c>
      <c r="AG19" s="2">
        <f t="shared" si="0"/>
        <v>6708.2470915923532</v>
      </c>
      <c r="AH19" s="2">
        <f t="shared" si="0"/>
        <v>6805.3987460007338</v>
      </c>
      <c r="AI19" s="2">
        <f t="shared" si="0"/>
        <v>9069.8121212121223</v>
      </c>
      <c r="AJ19" s="2">
        <f t="shared" si="0"/>
        <v>7515.9097656518443</v>
      </c>
      <c r="AK19" s="2">
        <f t="shared" si="0"/>
        <v>9190.9824239645386</v>
      </c>
      <c r="AL19" s="2">
        <f t="shared" si="0"/>
        <v>3925.718437877737</v>
      </c>
      <c r="AM19" s="2">
        <f t="shared" si="0"/>
        <v>5070.2895496761093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4731.8830949607836</v>
      </c>
      <c r="AQ19" s="13">
        <f t="shared" ref="AQ19" si="13">IFERROR(M19/AB19, "N.A.")</f>
        <v>6772.7210414808624</v>
      </c>
      <c r="AR19" s="14">
        <f t="shared" ref="AR19" si="14">IFERROR(N19/AC19, "N.A.")</f>
        <v>5824.3194946394533</v>
      </c>
    </row>
    <row r="20" spans="1:44" ht="15" customHeight="1" thickBot="1" x14ac:dyDescent="0.3">
      <c r="A20" s="5" t="s">
        <v>0</v>
      </c>
      <c r="B20" s="24">
        <f>B19+C19</f>
        <v>3876975788.999999</v>
      </c>
      <c r="C20" s="26"/>
      <c r="D20" s="24">
        <f>D19+E19</f>
        <v>346864605.00000018</v>
      </c>
      <c r="E20" s="26"/>
      <c r="F20" s="24">
        <f>F19+G19</f>
        <v>349910394.99999988</v>
      </c>
      <c r="G20" s="26"/>
      <c r="H20" s="24">
        <f>H19+I19</f>
        <v>623598185.00000119</v>
      </c>
      <c r="I20" s="26"/>
      <c r="J20" s="24">
        <f>J19+K19</f>
        <v>0</v>
      </c>
      <c r="K20" s="26"/>
      <c r="L20" s="24">
        <f>L19+M19</f>
        <v>5197348974</v>
      </c>
      <c r="M20" s="25"/>
      <c r="N20" s="18">
        <f>B20+D20+F20+H20+J20</f>
        <v>5197348974</v>
      </c>
      <c r="P20" s="5" t="s">
        <v>0</v>
      </c>
      <c r="Q20" s="24">
        <f>Q19+R19</f>
        <v>625476</v>
      </c>
      <c r="R20" s="26"/>
      <c r="S20" s="24">
        <f>S19+T19</f>
        <v>49871</v>
      </c>
      <c r="T20" s="26"/>
      <c r="U20" s="24">
        <f>U19+V19</f>
        <v>40723</v>
      </c>
      <c r="V20" s="26"/>
      <c r="W20" s="24">
        <f>W19+X19</f>
        <v>151378</v>
      </c>
      <c r="X20" s="26"/>
      <c r="Y20" s="24">
        <f>Y19+Z19</f>
        <v>24905</v>
      </c>
      <c r="Z20" s="26"/>
      <c r="AA20" s="24">
        <f>AA19+AB19</f>
        <v>892353</v>
      </c>
      <c r="AB20" s="26"/>
      <c r="AC20" s="19">
        <f>Q20+S20+U20+W20+Y20</f>
        <v>892353</v>
      </c>
      <c r="AE20" s="5" t="s">
        <v>0</v>
      </c>
      <c r="AF20" s="27">
        <f>IFERROR(B20/Q20,"N.A.")</f>
        <v>6198.4405300922799</v>
      </c>
      <c r="AG20" s="28"/>
      <c r="AH20" s="27">
        <f>IFERROR(D20/S20,"N.A.")</f>
        <v>6955.2366104549774</v>
      </c>
      <c r="AI20" s="28"/>
      <c r="AJ20" s="27">
        <f>IFERROR(F20/U20,"N.A.")</f>
        <v>8592.4513174373169</v>
      </c>
      <c r="AK20" s="28"/>
      <c r="AL20" s="27">
        <f>IFERROR(H20/W20,"N.A.")</f>
        <v>4119.476971554659</v>
      </c>
      <c r="AM20" s="28"/>
      <c r="AN20" s="27">
        <f>IFERROR(J20/Y20,"N.A.")</f>
        <v>0</v>
      </c>
      <c r="AO20" s="28"/>
      <c r="AP20" s="27">
        <f>IFERROR(L20/AA20,"N.A.")</f>
        <v>5824.3194946394533</v>
      </c>
      <c r="AQ20" s="28"/>
      <c r="AR20" s="16">
        <f>IFERROR(N20/AC20, "N.A.")</f>
        <v>5824.3194946394533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270918739</v>
      </c>
      <c r="C27" s="2"/>
      <c r="D27" s="2">
        <v>134966378.00000003</v>
      </c>
      <c r="E27" s="2"/>
      <c r="F27" s="2">
        <v>87431478.000000015</v>
      </c>
      <c r="G27" s="2"/>
      <c r="H27" s="2">
        <v>340584479.99999982</v>
      </c>
      <c r="I27" s="2"/>
      <c r="J27" s="2">
        <v>0</v>
      </c>
      <c r="K27" s="2"/>
      <c r="L27" s="1">
        <f>B27+D27+F27+H27+J27</f>
        <v>833901074.99999976</v>
      </c>
      <c r="M27" s="13">
        <f>C27+E27+G27+I27+K27</f>
        <v>0</v>
      </c>
      <c r="N27" s="14">
        <f>L27+M27</f>
        <v>833901074.99999976</v>
      </c>
      <c r="P27" s="3" t="s">
        <v>12</v>
      </c>
      <c r="Q27" s="2">
        <v>41204</v>
      </c>
      <c r="R27" s="2">
        <v>0</v>
      </c>
      <c r="S27" s="2">
        <v>20214</v>
      </c>
      <c r="T27" s="2">
        <v>0</v>
      </c>
      <c r="U27" s="2">
        <v>12035</v>
      </c>
      <c r="V27" s="2">
        <v>0</v>
      </c>
      <c r="W27" s="2">
        <v>52866</v>
      </c>
      <c r="X27" s="2">
        <v>0</v>
      </c>
      <c r="Y27" s="2">
        <v>3108</v>
      </c>
      <c r="Z27" s="2">
        <v>0</v>
      </c>
      <c r="AA27" s="1">
        <f>Q27+S27+U27+W27+Y27</f>
        <v>129427</v>
      </c>
      <c r="AB27" s="13">
        <f>R27+T27+V27+X27+Z27</f>
        <v>0</v>
      </c>
      <c r="AC27" s="14">
        <f>AA27+AB27</f>
        <v>129427</v>
      </c>
      <c r="AE27" s="3" t="s">
        <v>12</v>
      </c>
      <c r="AF27" s="2">
        <f>IFERROR(B27/Q27, "N.A.")</f>
        <v>6575.0591932822053</v>
      </c>
      <c r="AG27" s="2" t="str">
        <f t="shared" ref="AG27:AR31" si="15">IFERROR(C27/R27, "N.A.")</f>
        <v>N.A.</v>
      </c>
      <c r="AH27" s="2">
        <f t="shared" si="15"/>
        <v>6676.8763233402606</v>
      </c>
      <c r="AI27" s="2" t="str">
        <f t="shared" si="15"/>
        <v>N.A.</v>
      </c>
      <c r="AJ27" s="2">
        <f t="shared" si="15"/>
        <v>7264.7675945159963</v>
      </c>
      <c r="AK27" s="2" t="str">
        <f t="shared" si="15"/>
        <v>N.A.</v>
      </c>
      <c r="AL27" s="2">
        <f t="shared" si="15"/>
        <v>6442.4106230847774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6443.0225146221401</v>
      </c>
      <c r="AQ27" s="13" t="str">
        <f t="shared" si="15"/>
        <v>N.A.</v>
      </c>
      <c r="AR27" s="14">
        <f t="shared" si="15"/>
        <v>6443.0225146221401</v>
      </c>
    </row>
    <row r="28" spans="1:44" ht="15" customHeight="1" thickBot="1" x14ac:dyDescent="0.3">
      <c r="A28" s="3" t="s">
        <v>13</v>
      </c>
      <c r="B28" s="2">
        <v>19651471.999999996</v>
      </c>
      <c r="C28" s="2">
        <v>2400000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19651471.999999996</v>
      </c>
      <c r="M28" s="13">
        <f t="shared" si="16"/>
        <v>2400000</v>
      </c>
      <c r="N28" s="14">
        <f t="shared" ref="N28:N30" si="17">L28+M28</f>
        <v>22051471.999999996</v>
      </c>
      <c r="P28" s="3" t="s">
        <v>13</v>
      </c>
      <c r="Q28" s="2">
        <v>3529</v>
      </c>
      <c r="R28" s="2">
        <v>405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3529</v>
      </c>
      <c r="AB28" s="13">
        <f t="shared" si="18"/>
        <v>405</v>
      </c>
      <c r="AC28" s="14">
        <f t="shared" ref="AC28:AC30" si="19">AA28+AB28</f>
        <v>3934</v>
      </c>
      <c r="AE28" s="3" t="s">
        <v>13</v>
      </c>
      <c r="AF28" s="2">
        <f t="shared" ref="AF28:AF31" si="20">IFERROR(B28/Q28, "N.A.")</f>
        <v>5568.5667327854908</v>
      </c>
      <c r="AG28" s="2">
        <f t="shared" si="15"/>
        <v>5925.9259259259261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5568.5667327854908</v>
      </c>
      <c r="AQ28" s="13">
        <f t="shared" si="15"/>
        <v>5925.9259259259261</v>
      </c>
      <c r="AR28" s="14">
        <f t="shared" si="15"/>
        <v>5605.3563802745284</v>
      </c>
    </row>
    <row r="29" spans="1:44" ht="15" customHeight="1" thickBot="1" x14ac:dyDescent="0.3">
      <c r="A29" s="3" t="s">
        <v>14</v>
      </c>
      <c r="B29" s="2">
        <v>359665007.00000024</v>
      </c>
      <c r="C29" s="2">
        <v>1781888996.0000014</v>
      </c>
      <c r="D29" s="2">
        <v>135695953.99999997</v>
      </c>
      <c r="E29" s="2">
        <v>19351380</v>
      </c>
      <c r="F29" s="2"/>
      <c r="G29" s="2">
        <v>199890719.99999997</v>
      </c>
      <c r="H29" s="2"/>
      <c r="I29" s="2">
        <v>83717130</v>
      </c>
      <c r="J29" s="2">
        <v>0</v>
      </c>
      <c r="K29" s="2"/>
      <c r="L29" s="1">
        <f t="shared" si="16"/>
        <v>495360961.00000024</v>
      </c>
      <c r="M29" s="13">
        <f t="shared" si="16"/>
        <v>2084848226.0000014</v>
      </c>
      <c r="N29" s="14">
        <f t="shared" si="17"/>
        <v>2580209187.0000019</v>
      </c>
      <c r="P29" s="3" t="s">
        <v>14</v>
      </c>
      <c r="Q29" s="2">
        <v>65367</v>
      </c>
      <c r="R29" s="2">
        <v>258862</v>
      </c>
      <c r="S29" s="2">
        <v>18128</v>
      </c>
      <c r="T29" s="2">
        <v>2464</v>
      </c>
      <c r="U29" s="2">
        <v>0</v>
      </c>
      <c r="V29" s="2">
        <v>16741</v>
      </c>
      <c r="W29" s="2">
        <v>0</v>
      </c>
      <c r="X29" s="2">
        <v>15907</v>
      </c>
      <c r="Y29" s="2">
        <v>3701</v>
      </c>
      <c r="Z29" s="2">
        <v>0</v>
      </c>
      <c r="AA29" s="1">
        <f t="shared" si="18"/>
        <v>87196</v>
      </c>
      <c r="AB29" s="13">
        <f t="shared" si="18"/>
        <v>293974</v>
      </c>
      <c r="AC29" s="14">
        <f t="shared" si="19"/>
        <v>381170</v>
      </c>
      <c r="AE29" s="3" t="s">
        <v>14</v>
      </c>
      <c r="AF29" s="2">
        <f t="shared" si="20"/>
        <v>5502.2412991264746</v>
      </c>
      <c r="AG29" s="2">
        <f t="shared" si="15"/>
        <v>6883.5479753691216</v>
      </c>
      <c r="AH29" s="2">
        <f t="shared" si="15"/>
        <v>7485.4343556928488</v>
      </c>
      <c r="AI29" s="2">
        <f t="shared" si="15"/>
        <v>7853.6444805194806</v>
      </c>
      <c r="AJ29" s="2" t="str">
        <f t="shared" si="15"/>
        <v>N.A.</v>
      </c>
      <c r="AK29" s="2">
        <f t="shared" si="15"/>
        <v>11940.189952810464</v>
      </c>
      <c r="AL29" s="2" t="str">
        <f t="shared" si="15"/>
        <v>N.A.</v>
      </c>
      <c r="AM29" s="2">
        <f t="shared" si="15"/>
        <v>5262.9112969133084</v>
      </c>
      <c r="AN29" s="2">
        <f t="shared" si="15"/>
        <v>0</v>
      </c>
      <c r="AO29" s="2" t="str">
        <f t="shared" si="15"/>
        <v>N.A.</v>
      </c>
      <c r="AP29" s="15">
        <f t="shared" si="15"/>
        <v>5681.0055621817546</v>
      </c>
      <c r="AQ29" s="13">
        <f t="shared" si="15"/>
        <v>7091.9476756447893</v>
      </c>
      <c r="AR29" s="14">
        <f t="shared" si="15"/>
        <v>6769.1822205315266</v>
      </c>
    </row>
    <row r="30" spans="1:44" ht="15" customHeight="1" thickBot="1" x14ac:dyDescent="0.3">
      <c r="A30" s="3" t="s">
        <v>15</v>
      </c>
      <c r="B30" s="2">
        <v>31787455.000000007</v>
      </c>
      <c r="C30" s="2">
        <v>4038305</v>
      </c>
      <c r="D30" s="2">
        <v>1408164</v>
      </c>
      <c r="E30" s="2"/>
      <c r="F30" s="2"/>
      <c r="G30" s="2">
        <v>5639062</v>
      </c>
      <c r="H30" s="2">
        <v>13632150.000000004</v>
      </c>
      <c r="I30" s="2"/>
      <c r="J30" s="2">
        <v>0</v>
      </c>
      <c r="K30" s="2"/>
      <c r="L30" s="1">
        <f t="shared" si="16"/>
        <v>46827769.000000015</v>
      </c>
      <c r="M30" s="13">
        <f t="shared" si="16"/>
        <v>9677367</v>
      </c>
      <c r="N30" s="14">
        <f t="shared" si="17"/>
        <v>56505136.000000015</v>
      </c>
      <c r="P30" s="3" t="s">
        <v>15</v>
      </c>
      <c r="Q30" s="2">
        <v>8963</v>
      </c>
      <c r="R30" s="2">
        <v>736</v>
      </c>
      <c r="S30" s="2">
        <v>696</v>
      </c>
      <c r="T30" s="2">
        <v>0</v>
      </c>
      <c r="U30" s="2">
        <v>0</v>
      </c>
      <c r="V30" s="2">
        <v>2730</v>
      </c>
      <c r="W30" s="2">
        <v>20764</v>
      </c>
      <c r="X30" s="2">
        <v>0</v>
      </c>
      <c r="Y30" s="2">
        <v>3624</v>
      </c>
      <c r="Z30" s="2">
        <v>0</v>
      </c>
      <c r="AA30" s="1">
        <f t="shared" si="18"/>
        <v>34047</v>
      </c>
      <c r="AB30" s="13">
        <f t="shared" si="18"/>
        <v>3466</v>
      </c>
      <c r="AC30" s="17">
        <f t="shared" si="19"/>
        <v>37513</v>
      </c>
      <c r="AE30" s="3" t="s">
        <v>15</v>
      </c>
      <c r="AF30" s="2">
        <f t="shared" si="20"/>
        <v>3546.519580497602</v>
      </c>
      <c r="AG30" s="2">
        <f t="shared" si="15"/>
        <v>5486.827445652174</v>
      </c>
      <c r="AH30" s="2">
        <f t="shared" si="15"/>
        <v>2023.2241379310344</v>
      </c>
      <c r="AI30" s="2" t="str">
        <f t="shared" si="15"/>
        <v>N.A.</v>
      </c>
      <c r="AJ30" s="2" t="str">
        <f t="shared" si="15"/>
        <v>N.A.</v>
      </c>
      <c r="AK30" s="2">
        <f t="shared" si="15"/>
        <v>2065.5904761904762</v>
      </c>
      <c r="AL30" s="2">
        <f t="shared" si="15"/>
        <v>656.52812560200368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1375.386054571622</v>
      </c>
      <c r="AQ30" s="13">
        <f t="shared" si="15"/>
        <v>2792.0851125216386</v>
      </c>
      <c r="AR30" s="14">
        <f t="shared" si="15"/>
        <v>1506.2814490976466</v>
      </c>
    </row>
    <row r="31" spans="1:44" ht="15" customHeight="1" thickBot="1" x14ac:dyDescent="0.3">
      <c r="A31" s="4" t="s">
        <v>16</v>
      </c>
      <c r="B31" s="2">
        <v>682022672.9999994</v>
      </c>
      <c r="C31" s="2">
        <v>1788327301.0000014</v>
      </c>
      <c r="D31" s="2">
        <v>272070495.99999994</v>
      </c>
      <c r="E31" s="2">
        <v>19351380</v>
      </c>
      <c r="F31" s="2">
        <v>87431478.000000015</v>
      </c>
      <c r="G31" s="2">
        <v>205529782.00000003</v>
      </c>
      <c r="H31" s="2">
        <v>354216629.99999988</v>
      </c>
      <c r="I31" s="2">
        <v>83717130</v>
      </c>
      <c r="J31" s="2">
        <v>0</v>
      </c>
      <c r="K31" s="2"/>
      <c r="L31" s="1">
        <f t="shared" ref="L31" si="21">B31+D31+F31+H31+J31</f>
        <v>1395741276.999999</v>
      </c>
      <c r="M31" s="13">
        <f t="shared" ref="M31" si="22">C31+E31+G31+I31+K31</f>
        <v>2096925593.0000014</v>
      </c>
      <c r="N31" s="17">
        <f t="shared" ref="N31" si="23">L31+M31</f>
        <v>3492666870.0000005</v>
      </c>
      <c r="P31" s="4" t="s">
        <v>16</v>
      </c>
      <c r="Q31" s="2">
        <v>119063</v>
      </c>
      <c r="R31" s="2">
        <v>260003</v>
      </c>
      <c r="S31" s="2">
        <v>39038</v>
      </c>
      <c r="T31" s="2">
        <v>2464</v>
      </c>
      <c r="U31" s="2">
        <v>12035</v>
      </c>
      <c r="V31" s="2">
        <v>19471</v>
      </c>
      <c r="W31" s="2">
        <v>73630</v>
      </c>
      <c r="X31" s="2">
        <v>15907</v>
      </c>
      <c r="Y31" s="2">
        <v>10433</v>
      </c>
      <c r="Z31" s="2">
        <v>0</v>
      </c>
      <c r="AA31" s="1">
        <f t="shared" ref="AA31" si="24">Q31+S31+U31+W31+Y31</f>
        <v>254199</v>
      </c>
      <c r="AB31" s="13">
        <f t="shared" ref="AB31" si="25">R31+T31+V31+X31+Z31</f>
        <v>297845</v>
      </c>
      <c r="AC31" s="14">
        <f t="shared" ref="AC31" si="26">AA31+AB31</f>
        <v>552044</v>
      </c>
      <c r="AE31" s="4" t="s">
        <v>16</v>
      </c>
      <c r="AF31" s="2">
        <f t="shared" si="20"/>
        <v>5728.2503632530625</v>
      </c>
      <c r="AG31" s="2">
        <f t="shared" si="15"/>
        <v>6878.1025642011882</v>
      </c>
      <c r="AH31" s="2">
        <f t="shared" si="15"/>
        <v>6969.375890158306</v>
      </c>
      <c r="AI31" s="2">
        <f t="shared" si="15"/>
        <v>7853.6444805194806</v>
      </c>
      <c r="AJ31" s="2">
        <f t="shared" si="15"/>
        <v>7264.7675945159963</v>
      </c>
      <c r="AK31" s="2">
        <f t="shared" si="15"/>
        <v>10555.687021724618</v>
      </c>
      <c r="AL31" s="2">
        <f t="shared" si="15"/>
        <v>4810.7650414233312</v>
      </c>
      <c r="AM31" s="2">
        <f t="shared" si="15"/>
        <v>5262.9112969133084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5490.7425953681923</v>
      </c>
      <c r="AQ31" s="13">
        <f t="shared" ref="AQ31" si="28">IFERROR(M31/AB31, "N.A.")</f>
        <v>7040.3249777568917</v>
      </c>
      <c r="AR31" s="14">
        <f t="shared" ref="AR31" si="29">IFERROR(N31/AC31, "N.A.")</f>
        <v>6326.7907449406212</v>
      </c>
    </row>
    <row r="32" spans="1:44" ht="15" customHeight="1" thickBot="1" x14ac:dyDescent="0.3">
      <c r="A32" s="5" t="s">
        <v>0</v>
      </c>
      <c r="B32" s="24">
        <f>B31+C31</f>
        <v>2470349974.000001</v>
      </c>
      <c r="C32" s="26"/>
      <c r="D32" s="24">
        <f>D31+E31</f>
        <v>291421875.99999994</v>
      </c>
      <c r="E32" s="26"/>
      <c r="F32" s="24">
        <f>F31+G31</f>
        <v>292961260.00000006</v>
      </c>
      <c r="G32" s="26"/>
      <c r="H32" s="24">
        <f>H31+I31</f>
        <v>437933759.99999988</v>
      </c>
      <c r="I32" s="26"/>
      <c r="J32" s="24">
        <f>J31+K31</f>
        <v>0</v>
      </c>
      <c r="K32" s="26"/>
      <c r="L32" s="24">
        <f>L31+M31</f>
        <v>3492666870.0000005</v>
      </c>
      <c r="M32" s="25"/>
      <c r="N32" s="18">
        <f>B32+D32+F32+H32+J32</f>
        <v>3492666870.000001</v>
      </c>
      <c r="P32" s="5" t="s">
        <v>0</v>
      </c>
      <c r="Q32" s="24">
        <f>Q31+R31</f>
        <v>379066</v>
      </c>
      <c r="R32" s="26"/>
      <c r="S32" s="24">
        <f>S31+T31</f>
        <v>41502</v>
      </c>
      <c r="T32" s="26"/>
      <c r="U32" s="24">
        <f>U31+V31</f>
        <v>31506</v>
      </c>
      <c r="V32" s="26"/>
      <c r="W32" s="24">
        <f>W31+X31</f>
        <v>89537</v>
      </c>
      <c r="X32" s="26"/>
      <c r="Y32" s="24">
        <f>Y31+Z31</f>
        <v>10433</v>
      </c>
      <c r="Z32" s="26"/>
      <c r="AA32" s="24">
        <f>AA31+AB31</f>
        <v>552044</v>
      </c>
      <c r="AB32" s="26"/>
      <c r="AC32" s="19">
        <f>Q32+S32+U32+W32+Y32</f>
        <v>552044</v>
      </c>
      <c r="AE32" s="5" t="s">
        <v>0</v>
      </c>
      <c r="AF32" s="27">
        <f>IFERROR(B32/Q32,"N.A.")</f>
        <v>6516.9389341170163</v>
      </c>
      <c r="AG32" s="28"/>
      <c r="AH32" s="27">
        <f>IFERROR(D32/S32,"N.A.")</f>
        <v>7021.875475880679</v>
      </c>
      <c r="AI32" s="28"/>
      <c r="AJ32" s="27">
        <f>IFERROR(F32/U32,"N.A.")</f>
        <v>9298.5863010220291</v>
      </c>
      <c r="AK32" s="28"/>
      <c r="AL32" s="27">
        <f>IFERROR(H32/W32,"N.A.")</f>
        <v>4891.0926209276595</v>
      </c>
      <c r="AM32" s="28"/>
      <c r="AN32" s="27">
        <f>IFERROR(J32/Y32,"N.A.")</f>
        <v>0</v>
      </c>
      <c r="AO32" s="28"/>
      <c r="AP32" s="27">
        <f>IFERROR(L32/AA32,"N.A.")</f>
        <v>6326.7907449406212</v>
      </c>
      <c r="AQ32" s="28"/>
      <c r="AR32" s="16">
        <f>IFERROR(N32/AC32, "N.A.")</f>
        <v>6326.7907449406221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34811348</v>
      </c>
      <c r="C39" s="2"/>
      <c r="D39" s="2">
        <v>11245770.000000002</v>
      </c>
      <c r="E39" s="2"/>
      <c r="F39" s="2">
        <v>21932525</v>
      </c>
      <c r="G39" s="2"/>
      <c r="H39" s="2">
        <v>138272434.99999997</v>
      </c>
      <c r="I39" s="2"/>
      <c r="J39" s="2">
        <v>0</v>
      </c>
      <c r="K39" s="2"/>
      <c r="L39" s="1">
        <f>B39+D39+F39+H39+J39</f>
        <v>206262077.99999997</v>
      </c>
      <c r="M39" s="13">
        <f>C39+E39+G39+I39+K39</f>
        <v>0</v>
      </c>
      <c r="N39" s="14">
        <f>L39+M39</f>
        <v>206262077.99999997</v>
      </c>
      <c r="P39" s="3" t="s">
        <v>12</v>
      </c>
      <c r="Q39" s="2">
        <v>8143</v>
      </c>
      <c r="R39" s="2">
        <v>0</v>
      </c>
      <c r="S39" s="2">
        <v>1498</v>
      </c>
      <c r="T39" s="2">
        <v>0</v>
      </c>
      <c r="U39" s="2">
        <v>2516</v>
      </c>
      <c r="V39" s="2">
        <v>0</v>
      </c>
      <c r="W39" s="2">
        <v>51250</v>
      </c>
      <c r="X39" s="2">
        <v>0</v>
      </c>
      <c r="Y39" s="2">
        <v>7741</v>
      </c>
      <c r="Z39" s="2">
        <v>0</v>
      </c>
      <c r="AA39" s="1">
        <f>Q39+S39+U39+W39+Y39</f>
        <v>71148</v>
      </c>
      <c r="AB39" s="13">
        <f>R39+T39+V39+X39+Z39</f>
        <v>0</v>
      </c>
      <c r="AC39" s="14">
        <f>AA39+AB39</f>
        <v>71148</v>
      </c>
      <c r="AE39" s="3" t="s">
        <v>12</v>
      </c>
      <c r="AF39" s="2">
        <f>IFERROR(B39/Q39, "N.A.")</f>
        <v>4275.002824511851</v>
      </c>
      <c r="AG39" s="2" t="str">
        <f t="shared" ref="AG39:AR43" si="30">IFERROR(C39/R39, "N.A.")</f>
        <v>N.A.</v>
      </c>
      <c r="AH39" s="2">
        <f t="shared" si="30"/>
        <v>7507.1895861148214</v>
      </c>
      <c r="AI39" s="2" t="str">
        <f t="shared" si="30"/>
        <v>N.A.</v>
      </c>
      <c r="AJ39" s="2">
        <f t="shared" si="30"/>
        <v>8717.2197933227344</v>
      </c>
      <c r="AK39" s="2" t="str">
        <f t="shared" si="30"/>
        <v>N.A.</v>
      </c>
      <c r="AL39" s="2">
        <f t="shared" si="30"/>
        <v>2697.9987317073164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2899.0565862708718</v>
      </c>
      <c r="AQ39" s="13" t="str">
        <f t="shared" si="30"/>
        <v>N.A.</v>
      </c>
      <c r="AR39" s="14">
        <f t="shared" si="30"/>
        <v>2899.0565862708718</v>
      </c>
    </row>
    <row r="40" spans="1:44" ht="15" customHeight="1" thickBot="1" x14ac:dyDescent="0.3">
      <c r="A40" s="3" t="s">
        <v>13</v>
      </c>
      <c r="B40" s="2">
        <v>103148699.99999997</v>
      </c>
      <c r="C40" s="2">
        <v>4139860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103148699.99999997</v>
      </c>
      <c r="M40" s="13">
        <f t="shared" si="31"/>
        <v>4139860</v>
      </c>
      <c r="N40" s="14">
        <f t="shared" ref="N40:N42" si="32">L40+M40</f>
        <v>107288559.99999997</v>
      </c>
      <c r="P40" s="3" t="s">
        <v>13</v>
      </c>
      <c r="Q40" s="2">
        <v>29267</v>
      </c>
      <c r="R40" s="2">
        <v>791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29267</v>
      </c>
      <c r="AB40" s="13">
        <f t="shared" si="33"/>
        <v>791</v>
      </c>
      <c r="AC40" s="14">
        <f t="shared" ref="AC40:AC42" si="34">AA40+AB40</f>
        <v>30058</v>
      </c>
      <c r="AE40" s="3" t="s">
        <v>13</v>
      </c>
      <c r="AF40" s="2">
        <f t="shared" ref="AF40:AF43" si="35">IFERROR(B40/Q40, "N.A.")</f>
        <v>3524.402911128574</v>
      </c>
      <c r="AG40" s="2">
        <f t="shared" si="30"/>
        <v>5233.7041719342606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3524.402911128574</v>
      </c>
      <c r="AQ40" s="13">
        <f t="shared" si="30"/>
        <v>5233.7041719342606</v>
      </c>
      <c r="AR40" s="14">
        <f t="shared" si="30"/>
        <v>3569.3845232550393</v>
      </c>
    </row>
    <row r="41" spans="1:44" ht="15" customHeight="1" thickBot="1" x14ac:dyDescent="0.3">
      <c r="A41" s="3" t="s">
        <v>14</v>
      </c>
      <c r="B41" s="2">
        <v>221560760.99999997</v>
      </c>
      <c r="C41" s="2">
        <v>1038321576.0000004</v>
      </c>
      <c r="D41" s="2">
        <v>33617959</v>
      </c>
      <c r="E41" s="2">
        <v>10579000</v>
      </c>
      <c r="F41" s="2"/>
      <c r="G41" s="2">
        <v>33528210.000000004</v>
      </c>
      <c r="H41" s="2"/>
      <c r="I41" s="2">
        <v>46214110.000000007</v>
      </c>
      <c r="J41" s="2">
        <v>0</v>
      </c>
      <c r="K41" s="2"/>
      <c r="L41" s="1">
        <f t="shared" si="31"/>
        <v>255178719.99999997</v>
      </c>
      <c r="M41" s="13">
        <f t="shared" si="31"/>
        <v>1128642896.0000005</v>
      </c>
      <c r="N41" s="14">
        <f t="shared" si="32"/>
        <v>1383821616.0000005</v>
      </c>
      <c r="P41" s="3" t="s">
        <v>14</v>
      </c>
      <c r="Q41" s="2">
        <v>46205</v>
      </c>
      <c r="R41" s="2">
        <v>161076</v>
      </c>
      <c r="S41" s="2">
        <v>6035</v>
      </c>
      <c r="T41" s="2">
        <v>836</v>
      </c>
      <c r="U41" s="2">
        <v>0</v>
      </c>
      <c r="V41" s="2">
        <v>6118</v>
      </c>
      <c r="W41" s="2">
        <v>0</v>
      </c>
      <c r="X41" s="2">
        <v>9719</v>
      </c>
      <c r="Y41" s="2">
        <v>5785</v>
      </c>
      <c r="Z41" s="2">
        <v>0</v>
      </c>
      <c r="AA41" s="1">
        <f t="shared" si="33"/>
        <v>58025</v>
      </c>
      <c r="AB41" s="13">
        <f t="shared" si="33"/>
        <v>177749</v>
      </c>
      <c r="AC41" s="14">
        <f t="shared" si="34"/>
        <v>235774</v>
      </c>
      <c r="AE41" s="3" t="s">
        <v>14</v>
      </c>
      <c r="AF41" s="2">
        <f t="shared" si="35"/>
        <v>4795.1685099015249</v>
      </c>
      <c r="AG41" s="2">
        <f t="shared" si="30"/>
        <v>6446.159427847726</v>
      </c>
      <c r="AH41" s="2">
        <f t="shared" si="30"/>
        <v>5570.4985915492962</v>
      </c>
      <c r="AI41" s="2">
        <f t="shared" si="30"/>
        <v>12654.306220095694</v>
      </c>
      <c r="AJ41" s="2" t="str">
        <f t="shared" si="30"/>
        <v>N.A.</v>
      </c>
      <c r="AK41" s="2">
        <f t="shared" si="30"/>
        <v>5480.2566198103959</v>
      </c>
      <c r="AL41" s="2" t="str">
        <f t="shared" si="30"/>
        <v>N.A.</v>
      </c>
      <c r="AM41" s="2">
        <f t="shared" si="30"/>
        <v>4755.0272661796489</v>
      </c>
      <c r="AN41" s="2">
        <f t="shared" si="30"/>
        <v>0</v>
      </c>
      <c r="AO41" s="2" t="str">
        <f t="shared" si="30"/>
        <v>N.A.</v>
      </c>
      <c r="AP41" s="15">
        <f t="shared" si="30"/>
        <v>4397.7375269280474</v>
      </c>
      <c r="AQ41" s="13">
        <f t="shared" si="30"/>
        <v>6349.644138644946</v>
      </c>
      <c r="AR41" s="14">
        <f t="shared" si="30"/>
        <v>5869.2714887985976</v>
      </c>
    </row>
    <row r="42" spans="1:44" ht="15" customHeight="1" thickBot="1" x14ac:dyDescent="0.3">
      <c r="A42" s="3" t="s">
        <v>15</v>
      </c>
      <c r="B42" s="2">
        <v>741750</v>
      </c>
      <c r="C42" s="2">
        <v>3901820</v>
      </c>
      <c r="D42" s="2"/>
      <c r="E42" s="2"/>
      <c r="F42" s="2"/>
      <c r="G42" s="2">
        <v>1488400</v>
      </c>
      <c r="H42" s="2">
        <v>1177880</v>
      </c>
      <c r="I42" s="2"/>
      <c r="J42" s="2">
        <v>0</v>
      </c>
      <c r="K42" s="2"/>
      <c r="L42" s="1">
        <f t="shared" si="31"/>
        <v>1919630</v>
      </c>
      <c r="M42" s="13">
        <f t="shared" si="31"/>
        <v>5390220</v>
      </c>
      <c r="N42" s="14">
        <f t="shared" si="32"/>
        <v>7309850</v>
      </c>
      <c r="P42" s="3" t="s">
        <v>15</v>
      </c>
      <c r="Q42" s="2">
        <v>230</v>
      </c>
      <c r="R42" s="2">
        <v>698</v>
      </c>
      <c r="S42" s="2">
        <v>0</v>
      </c>
      <c r="T42" s="2">
        <v>0</v>
      </c>
      <c r="U42" s="2">
        <v>0</v>
      </c>
      <c r="V42" s="2">
        <v>583</v>
      </c>
      <c r="W42" s="2">
        <v>872</v>
      </c>
      <c r="X42" s="2">
        <v>0</v>
      </c>
      <c r="Y42" s="2">
        <v>946</v>
      </c>
      <c r="Z42" s="2">
        <v>0</v>
      </c>
      <c r="AA42" s="1">
        <f t="shared" si="33"/>
        <v>2048</v>
      </c>
      <c r="AB42" s="13">
        <f t="shared" si="33"/>
        <v>1281</v>
      </c>
      <c r="AC42" s="14">
        <f t="shared" si="34"/>
        <v>3329</v>
      </c>
      <c r="AE42" s="3" t="s">
        <v>15</v>
      </c>
      <c r="AF42" s="2">
        <f t="shared" si="35"/>
        <v>3225</v>
      </c>
      <c r="AG42" s="2">
        <f t="shared" si="30"/>
        <v>5590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2553.0017152658661</v>
      </c>
      <c r="AL42" s="2">
        <f t="shared" si="30"/>
        <v>1350.7798165137615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937.3193359375</v>
      </c>
      <c r="AQ42" s="13">
        <f t="shared" si="30"/>
        <v>4207.8220140515223</v>
      </c>
      <c r="AR42" s="14">
        <f t="shared" si="30"/>
        <v>2195.8095524181435</v>
      </c>
    </row>
    <row r="43" spans="1:44" ht="15" customHeight="1" thickBot="1" x14ac:dyDescent="0.3">
      <c r="A43" s="4" t="s">
        <v>16</v>
      </c>
      <c r="B43" s="2">
        <v>360262559.0000003</v>
      </c>
      <c r="C43" s="2">
        <v>1046363255.9999999</v>
      </c>
      <c r="D43" s="2">
        <v>44863729.000000007</v>
      </c>
      <c r="E43" s="2">
        <v>10579000</v>
      </c>
      <c r="F43" s="2">
        <v>21932525</v>
      </c>
      <c r="G43" s="2">
        <v>35016609.999999993</v>
      </c>
      <c r="H43" s="2">
        <v>139450315.00000003</v>
      </c>
      <c r="I43" s="2">
        <v>46214110.000000007</v>
      </c>
      <c r="J43" s="2">
        <v>0</v>
      </c>
      <c r="K43" s="2"/>
      <c r="L43" s="1">
        <f t="shared" ref="L43" si="36">B43+D43+F43+H43+J43</f>
        <v>566509128.00000036</v>
      </c>
      <c r="M43" s="13">
        <f t="shared" ref="M43" si="37">C43+E43+G43+I43+K43</f>
        <v>1138172975.9999998</v>
      </c>
      <c r="N43" s="17">
        <f t="shared" ref="N43" si="38">L43+M43</f>
        <v>1704682104</v>
      </c>
      <c r="P43" s="4" t="s">
        <v>16</v>
      </c>
      <c r="Q43" s="2">
        <v>83845</v>
      </c>
      <c r="R43" s="2">
        <v>162565</v>
      </c>
      <c r="S43" s="2">
        <v>7533</v>
      </c>
      <c r="T43" s="2">
        <v>836</v>
      </c>
      <c r="U43" s="2">
        <v>2516</v>
      </c>
      <c r="V43" s="2">
        <v>6701</v>
      </c>
      <c r="W43" s="2">
        <v>52122</v>
      </c>
      <c r="X43" s="2">
        <v>9719</v>
      </c>
      <c r="Y43" s="2">
        <v>14472</v>
      </c>
      <c r="Z43" s="2">
        <v>0</v>
      </c>
      <c r="AA43" s="1">
        <f t="shared" ref="AA43" si="39">Q43+S43+U43+W43+Y43</f>
        <v>160488</v>
      </c>
      <c r="AB43" s="13">
        <f t="shared" ref="AB43" si="40">R43+T43+V43+X43+Z43</f>
        <v>179821</v>
      </c>
      <c r="AC43" s="17">
        <f t="shared" ref="AC43" si="41">AA43+AB43</f>
        <v>340309</v>
      </c>
      <c r="AE43" s="4" t="s">
        <v>16</v>
      </c>
      <c r="AF43" s="2">
        <f t="shared" si="35"/>
        <v>4296.7685491084776</v>
      </c>
      <c r="AG43" s="2">
        <f t="shared" si="30"/>
        <v>6436.5838649155712</v>
      </c>
      <c r="AH43" s="2">
        <f t="shared" si="30"/>
        <v>5955.6257799017667</v>
      </c>
      <c r="AI43" s="2">
        <f t="shared" si="30"/>
        <v>12654.306220095694</v>
      </c>
      <c r="AJ43" s="2">
        <f t="shared" si="30"/>
        <v>8717.2197933227344</v>
      </c>
      <c r="AK43" s="2">
        <f t="shared" si="30"/>
        <v>5225.5797642142952</v>
      </c>
      <c r="AL43" s="2">
        <f t="shared" si="30"/>
        <v>2675.4597866543882</v>
      </c>
      <c r="AM43" s="2">
        <f t="shared" si="30"/>
        <v>4755.0272661796489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3529.9158067892949</v>
      </c>
      <c r="AQ43" s="13">
        <f t="shared" ref="AQ43" si="43">IFERROR(M43/AB43, "N.A.")</f>
        <v>6329.4775137497836</v>
      </c>
      <c r="AR43" s="14">
        <f t="shared" ref="AR43" si="44">IFERROR(N43/AC43, "N.A.")</f>
        <v>5009.2183985730617</v>
      </c>
    </row>
    <row r="44" spans="1:44" ht="15" customHeight="1" thickBot="1" x14ac:dyDescent="0.3">
      <c r="A44" s="5" t="s">
        <v>0</v>
      </c>
      <c r="B44" s="24">
        <f>B43+C43</f>
        <v>1406625815.0000002</v>
      </c>
      <c r="C44" s="26"/>
      <c r="D44" s="24">
        <f>D43+E43</f>
        <v>55442729.000000007</v>
      </c>
      <c r="E44" s="26"/>
      <c r="F44" s="24">
        <f>F43+G43</f>
        <v>56949134.999999993</v>
      </c>
      <c r="G44" s="26"/>
      <c r="H44" s="24">
        <f>H43+I43</f>
        <v>185664425.00000003</v>
      </c>
      <c r="I44" s="26"/>
      <c r="J44" s="24">
        <f>J43+K43</f>
        <v>0</v>
      </c>
      <c r="K44" s="26"/>
      <c r="L44" s="24">
        <f>L43+M43</f>
        <v>1704682104</v>
      </c>
      <c r="M44" s="25"/>
      <c r="N44" s="18">
        <f>B44+D44+F44+H44+J44</f>
        <v>1704682104.0000002</v>
      </c>
      <c r="P44" s="5" t="s">
        <v>0</v>
      </c>
      <c r="Q44" s="24">
        <f>Q43+R43</f>
        <v>246410</v>
      </c>
      <c r="R44" s="26"/>
      <c r="S44" s="24">
        <f>S43+T43</f>
        <v>8369</v>
      </c>
      <c r="T44" s="26"/>
      <c r="U44" s="24">
        <f>U43+V43</f>
        <v>9217</v>
      </c>
      <c r="V44" s="26"/>
      <c r="W44" s="24">
        <f>W43+X43</f>
        <v>61841</v>
      </c>
      <c r="X44" s="26"/>
      <c r="Y44" s="24">
        <f>Y43+Z43</f>
        <v>14472</v>
      </c>
      <c r="Z44" s="26"/>
      <c r="AA44" s="24">
        <f>AA43+AB43</f>
        <v>340309</v>
      </c>
      <c r="AB44" s="25"/>
      <c r="AC44" s="18">
        <f>Q44+S44+U44+W44+Y44</f>
        <v>340309</v>
      </c>
      <c r="AE44" s="5" t="s">
        <v>0</v>
      </c>
      <c r="AF44" s="27">
        <f>IFERROR(B44/Q44,"N.A.")</f>
        <v>5708.4769895702293</v>
      </c>
      <c r="AG44" s="28"/>
      <c r="AH44" s="27">
        <f>IFERROR(D44/S44,"N.A.")</f>
        <v>6624.7734496355606</v>
      </c>
      <c r="AI44" s="28"/>
      <c r="AJ44" s="27">
        <f>IFERROR(F44/U44,"N.A.")</f>
        <v>6178.7061950743182</v>
      </c>
      <c r="AK44" s="28"/>
      <c r="AL44" s="27">
        <f>IFERROR(H44/W44,"N.A.")</f>
        <v>3002.2869132129176</v>
      </c>
      <c r="AM44" s="28"/>
      <c r="AN44" s="27">
        <f>IFERROR(J44/Y44,"N.A.")</f>
        <v>0</v>
      </c>
      <c r="AO44" s="28"/>
      <c r="AP44" s="27">
        <f>IFERROR(L44/AA44,"N.A.")</f>
        <v>5009.2183985730617</v>
      </c>
      <c r="AQ44" s="28"/>
      <c r="AR44" s="16">
        <f>IFERROR(N44/AC44, "N.A.")</f>
        <v>5009.2183985730626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6323580</v>
      </c>
      <c r="C15" s="2"/>
      <c r="D15" s="2">
        <v>3355290</v>
      </c>
      <c r="E15" s="2"/>
      <c r="F15" s="2">
        <v>0</v>
      </c>
      <c r="G15" s="2"/>
      <c r="H15" s="2">
        <v>10608335.000000002</v>
      </c>
      <c r="I15" s="2"/>
      <c r="J15" s="2">
        <v>0</v>
      </c>
      <c r="K15" s="2"/>
      <c r="L15" s="1">
        <f>B15+D15+F15+H15+J15</f>
        <v>20287205</v>
      </c>
      <c r="M15" s="13">
        <f>C15+E15+G15+I15+K15</f>
        <v>0</v>
      </c>
      <c r="N15" s="14">
        <f>L15+M15</f>
        <v>20287205</v>
      </c>
      <c r="P15" s="3" t="s">
        <v>12</v>
      </c>
      <c r="Q15" s="2">
        <v>1192</v>
      </c>
      <c r="R15" s="2">
        <v>0</v>
      </c>
      <c r="S15" s="2">
        <v>1108</v>
      </c>
      <c r="T15" s="2">
        <v>0</v>
      </c>
      <c r="U15" s="2">
        <v>271</v>
      </c>
      <c r="V15" s="2">
        <v>0</v>
      </c>
      <c r="W15" s="2">
        <v>4962</v>
      </c>
      <c r="X15" s="2">
        <v>0</v>
      </c>
      <c r="Y15" s="2">
        <v>700</v>
      </c>
      <c r="Z15" s="2">
        <v>0</v>
      </c>
      <c r="AA15" s="1">
        <f>Q15+S15+U15+W15+Y15</f>
        <v>8233</v>
      </c>
      <c r="AB15" s="13">
        <f>R15+T15+V15+X15+Z15</f>
        <v>0</v>
      </c>
      <c r="AC15" s="14">
        <f>AA15+AB15</f>
        <v>8233</v>
      </c>
      <c r="AE15" s="3" t="s">
        <v>12</v>
      </c>
      <c r="AF15" s="2">
        <f>IFERROR(B15/Q15, "N.A.")</f>
        <v>5305.0167785234898</v>
      </c>
      <c r="AG15" s="2" t="str">
        <f t="shared" ref="AG15:AR19" si="0">IFERROR(C15/R15, "N.A.")</f>
        <v>N.A.</v>
      </c>
      <c r="AH15" s="2">
        <f t="shared" si="0"/>
        <v>3028.2400722021662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2137.9151551793634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2464.1327584112719</v>
      </c>
      <c r="AQ15" s="13" t="str">
        <f t="shared" si="0"/>
        <v>N.A.</v>
      </c>
      <c r="AR15" s="14">
        <f t="shared" si="0"/>
        <v>2464.1327584112719</v>
      </c>
    </row>
    <row r="16" spans="1:44" ht="15" customHeight="1" thickBot="1" x14ac:dyDescent="0.3">
      <c r="A16" s="3" t="s">
        <v>13</v>
      </c>
      <c r="B16" s="2">
        <v>3392613.9999999995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3392613.9999999995</v>
      </c>
      <c r="M16" s="13">
        <f t="shared" si="1"/>
        <v>0</v>
      </c>
      <c r="N16" s="14">
        <f t="shared" ref="N16:N18" si="2">L16+M16</f>
        <v>3392613.9999999995</v>
      </c>
      <c r="P16" s="3" t="s">
        <v>13</v>
      </c>
      <c r="Q16" s="2">
        <v>1234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1234</v>
      </c>
      <c r="AB16" s="13">
        <f t="shared" si="3"/>
        <v>0</v>
      </c>
      <c r="AC16" s="14">
        <f t="shared" ref="AC16:AC18" si="4">AA16+AB16</f>
        <v>1234</v>
      </c>
      <c r="AE16" s="3" t="s">
        <v>13</v>
      </c>
      <c r="AF16" s="2">
        <f t="shared" ref="AF16:AF19" si="5">IFERROR(B16/Q16, "N.A.")</f>
        <v>2749.282009724473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2749.282009724473</v>
      </c>
      <c r="AQ16" s="13" t="str">
        <f t="shared" si="0"/>
        <v>N.A.</v>
      </c>
      <c r="AR16" s="14">
        <f t="shared" si="0"/>
        <v>2749.282009724473</v>
      </c>
    </row>
    <row r="17" spans="1:44" ht="15" customHeight="1" thickBot="1" x14ac:dyDescent="0.3">
      <c r="A17" s="3" t="s">
        <v>14</v>
      </c>
      <c r="B17" s="2">
        <v>25010239.999999996</v>
      </c>
      <c r="C17" s="2">
        <v>31469949.999999996</v>
      </c>
      <c r="D17" s="2">
        <v>2928000</v>
      </c>
      <c r="E17" s="2"/>
      <c r="F17" s="2"/>
      <c r="G17" s="2">
        <v>8624000</v>
      </c>
      <c r="H17" s="2"/>
      <c r="I17" s="2">
        <v>1050000</v>
      </c>
      <c r="J17" s="2">
        <v>0</v>
      </c>
      <c r="K17" s="2"/>
      <c r="L17" s="1">
        <f t="shared" si="1"/>
        <v>27938239.999999996</v>
      </c>
      <c r="M17" s="13">
        <f t="shared" si="1"/>
        <v>41143950</v>
      </c>
      <c r="N17" s="14">
        <f t="shared" si="2"/>
        <v>69082190</v>
      </c>
      <c r="P17" s="3" t="s">
        <v>14</v>
      </c>
      <c r="Q17" s="2">
        <v>4621</v>
      </c>
      <c r="R17" s="2">
        <v>5210</v>
      </c>
      <c r="S17" s="2">
        <v>244</v>
      </c>
      <c r="T17" s="2">
        <v>0</v>
      </c>
      <c r="U17" s="2">
        <v>0</v>
      </c>
      <c r="V17" s="2">
        <v>798</v>
      </c>
      <c r="W17" s="2">
        <v>0</v>
      </c>
      <c r="X17" s="2">
        <v>1122</v>
      </c>
      <c r="Y17" s="2">
        <v>838</v>
      </c>
      <c r="Z17" s="2">
        <v>0</v>
      </c>
      <c r="AA17" s="1">
        <f t="shared" si="3"/>
        <v>5703</v>
      </c>
      <c r="AB17" s="13">
        <f t="shared" si="3"/>
        <v>7130</v>
      </c>
      <c r="AC17" s="14">
        <f t="shared" si="4"/>
        <v>12833</v>
      </c>
      <c r="AE17" s="3" t="s">
        <v>14</v>
      </c>
      <c r="AF17" s="2">
        <f t="shared" si="5"/>
        <v>5412.3003678857385</v>
      </c>
      <c r="AG17" s="2">
        <f t="shared" si="0"/>
        <v>6040.2975047984637</v>
      </c>
      <c r="AH17" s="2">
        <f t="shared" si="0"/>
        <v>12000</v>
      </c>
      <c r="AI17" s="2" t="str">
        <f t="shared" si="0"/>
        <v>N.A.</v>
      </c>
      <c r="AJ17" s="2" t="str">
        <f t="shared" si="0"/>
        <v>N.A.</v>
      </c>
      <c r="AK17" s="2">
        <f t="shared" si="0"/>
        <v>10807.017543859649</v>
      </c>
      <c r="AL17" s="2" t="str">
        <f t="shared" si="0"/>
        <v>N.A.</v>
      </c>
      <c r="AM17" s="2">
        <f t="shared" si="0"/>
        <v>935.82887700534764</v>
      </c>
      <c r="AN17" s="2">
        <f t="shared" si="0"/>
        <v>0</v>
      </c>
      <c r="AO17" s="2" t="str">
        <f t="shared" si="0"/>
        <v>N.A.</v>
      </c>
      <c r="AP17" s="15">
        <f t="shared" si="0"/>
        <v>4898.8672628441163</v>
      </c>
      <c r="AQ17" s="13">
        <f t="shared" si="0"/>
        <v>5770.539971949509</v>
      </c>
      <c r="AR17" s="14">
        <f t="shared" si="0"/>
        <v>5383.1676147432399</v>
      </c>
    </row>
    <row r="18" spans="1:44" ht="15" customHeight="1" thickBot="1" x14ac:dyDescent="0.3">
      <c r="A18" s="3" t="s">
        <v>15</v>
      </c>
      <c r="B18" s="2">
        <v>6709075</v>
      </c>
      <c r="C18" s="2">
        <v>2246105</v>
      </c>
      <c r="D18" s="2"/>
      <c r="E18" s="2"/>
      <c r="F18" s="2"/>
      <c r="G18" s="2">
        <v>2233900</v>
      </c>
      <c r="H18" s="2">
        <v>249090.00000000006</v>
      </c>
      <c r="I18" s="2"/>
      <c r="J18" s="2">
        <v>0</v>
      </c>
      <c r="K18" s="2"/>
      <c r="L18" s="1">
        <f t="shared" si="1"/>
        <v>6958165</v>
      </c>
      <c r="M18" s="13">
        <f t="shared" si="1"/>
        <v>4480005</v>
      </c>
      <c r="N18" s="14">
        <f t="shared" si="2"/>
        <v>11438170</v>
      </c>
      <c r="P18" s="3" t="s">
        <v>15</v>
      </c>
      <c r="Q18" s="2">
        <v>1995</v>
      </c>
      <c r="R18" s="2">
        <v>475</v>
      </c>
      <c r="S18" s="2">
        <v>0</v>
      </c>
      <c r="T18" s="2">
        <v>0</v>
      </c>
      <c r="U18" s="2">
        <v>0</v>
      </c>
      <c r="V18" s="2">
        <v>540</v>
      </c>
      <c r="W18" s="2">
        <v>2488</v>
      </c>
      <c r="X18" s="2">
        <v>0</v>
      </c>
      <c r="Y18" s="2">
        <v>460</v>
      </c>
      <c r="Z18" s="2">
        <v>0</v>
      </c>
      <c r="AA18" s="1">
        <f t="shared" si="3"/>
        <v>4943</v>
      </c>
      <c r="AB18" s="13">
        <f t="shared" si="3"/>
        <v>1015</v>
      </c>
      <c r="AC18" s="17">
        <f t="shared" si="4"/>
        <v>5958</v>
      </c>
      <c r="AE18" s="3" t="s">
        <v>15</v>
      </c>
      <c r="AF18" s="2">
        <f t="shared" si="5"/>
        <v>3362.9448621553884</v>
      </c>
      <c r="AG18" s="2">
        <f t="shared" si="0"/>
        <v>4728.6421052631576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4136.8518518518522</v>
      </c>
      <c r="AL18" s="2">
        <f t="shared" si="0"/>
        <v>100.11655948553057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1407.6805583653652</v>
      </c>
      <c r="AQ18" s="13">
        <f t="shared" si="0"/>
        <v>4413.7980295566504</v>
      </c>
      <c r="AR18" s="14">
        <f t="shared" si="0"/>
        <v>1919.8002685464921</v>
      </c>
    </row>
    <row r="19" spans="1:44" ht="15" customHeight="1" thickBot="1" x14ac:dyDescent="0.3">
      <c r="A19" s="4" t="s">
        <v>16</v>
      </c>
      <c r="B19" s="2">
        <v>41435509</v>
      </c>
      <c r="C19" s="2">
        <v>33716055</v>
      </c>
      <c r="D19" s="2">
        <v>6283289.9999999991</v>
      </c>
      <c r="E19" s="2"/>
      <c r="F19" s="2">
        <v>0</v>
      </c>
      <c r="G19" s="2">
        <v>10857899.999999998</v>
      </c>
      <c r="H19" s="2">
        <v>10857425</v>
      </c>
      <c r="I19" s="2">
        <v>1050000</v>
      </c>
      <c r="J19" s="2">
        <v>0</v>
      </c>
      <c r="K19" s="2"/>
      <c r="L19" s="1">
        <f t="shared" ref="L19" si="6">B19+D19+F19+H19+J19</f>
        <v>58576224</v>
      </c>
      <c r="M19" s="13">
        <f t="shared" ref="M19" si="7">C19+E19+G19+I19+K19</f>
        <v>45623955</v>
      </c>
      <c r="N19" s="17">
        <f t="shared" ref="N19" si="8">L19+M19</f>
        <v>104200179</v>
      </c>
      <c r="P19" s="4" t="s">
        <v>16</v>
      </c>
      <c r="Q19" s="2">
        <v>9042</v>
      </c>
      <c r="R19" s="2">
        <v>5685</v>
      </c>
      <c r="S19" s="2">
        <v>1352</v>
      </c>
      <c r="T19" s="2">
        <v>0</v>
      </c>
      <c r="U19" s="2">
        <v>271</v>
      </c>
      <c r="V19" s="2">
        <v>1338</v>
      </c>
      <c r="W19" s="2">
        <v>7450</v>
      </c>
      <c r="X19" s="2">
        <v>1122</v>
      </c>
      <c r="Y19" s="2">
        <v>1998</v>
      </c>
      <c r="Z19" s="2">
        <v>0</v>
      </c>
      <c r="AA19" s="1">
        <f t="shared" ref="AA19" si="9">Q19+S19+U19+W19+Y19</f>
        <v>20113</v>
      </c>
      <c r="AB19" s="13">
        <f t="shared" ref="AB19" si="10">R19+T19+V19+X19+Z19</f>
        <v>8145</v>
      </c>
      <c r="AC19" s="14">
        <f t="shared" ref="AC19" si="11">AA19+AB19</f>
        <v>28258</v>
      </c>
      <c r="AE19" s="4" t="s">
        <v>16</v>
      </c>
      <c r="AF19" s="2">
        <f t="shared" si="5"/>
        <v>4582.5601636806014</v>
      </c>
      <c r="AG19" s="2">
        <f t="shared" si="0"/>
        <v>5930.7044854881269</v>
      </c>
      <c r="AH19" s="2">
        <f t="shared" si="0"/>
        <v>4647.4038461538457</v>
      </c>
      <c r="AI19" s="2" t="str">
        <f t="shared" si="0"/>
        <v>N.A.</v>
      </c>
      <c r="AJ19" s="2">
        <f t="shared" si="0"/>
        <v>0</v>
      </c>
      <c r="AK19" s="2">
        <f t="shared" si="0"/>
        <v>8115.0224215246626</v>
      </c>
      <c r="AL19" s="2">
        <f t="shared" si="0"/>
        <v>1457.3724832214766</v>
      </c>
      <c r="AM19" s="2">
        <f t="shared" si="0"/>
        <v>935.82887700534764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2912.3563864167454</v>
      </c>
      <c r="AQ19" s="13">
        <f t="shared" ref="AQ19" si="13">IFERROR(M19/AB19, "N.A.")</f>
        <v>5601.4677716390424</v>
      </c>
      <c r="AR19" s="14">
        <f t="shared" ref="AR19" si="14">IFERROR(N19/AC19, "N.A.")</f>
        <v>3687.4576757024561</v>
      </c>
    </row>
    <row r="20" spans="1:44" ht="15" customHeight="1" thickBot="1" x14ac:dyDescent="0.3">
      <c r="A20" s="5" t="s">
        <v>0</v>
      </c>
      <c r="B20" s="24">
        <f>B19+C19</f>
        <v>75151564</v>
      </c>
      <c r="C20" s="26"/>
      <c r="D20" s="24">
        <f>D19+E19</f>
        <v>6283289.9999999991</v>
      </c>
      <c r="E20" s="26"/>
      <c r="F20" s="24">
        <f>F19+G19</f>
        <v>10857899.999999998</v>
      </c>
      <c r="G20" s="26"/>
      <c r="H20" s="24">
        <f>H19+I19</f>
        <v>11907425</v>
      </c>
      <c r="I20" s="26"/>
      <c r="J20" s="24">
        <f>J19+K19</f>
        <v>0</v>
      </c>
      <c r="K20" s="26"/>
      <c r="L20" s="24">
        <f>L19+M19</f>
        <v>104200179</v>
      </c>
      <c r="M20" s="25"/>
      <c r="N20" s="18">
        <f>B20+D20+F20+H20+J20</f>
        <v>104200179</v>
      </c>
      <c r="P20" s="5" t="s">
        <v>0</v>
      </c>
      <c r="Q20" s="24">
        <f>Q19+R19</f>
        <v>14727</v>
      </c>
      <c r="R20" s="26"/>
      <c r="S20" s="24">
        <f>S19+T19</f>
        <v>1352</v>
      </c>
      <c r="T20" s="26"/>
      <c r="U20" s="24">
        <f>U19+V19</f>
        <v>1609</v>
      </c>
      <c r="V20" s="26"/>
      <c r="W20" s="24">
        <f>W19+X19</f>
        <v>8572</v>
      </c>
      <c r="X20" s="26"/>
      <c r="Y20" s="24">
        <f>Y19+Z19</f>
        <v>1998</v>
      </c>
      <c r="Z20" s="26"/>
      <c r="AA20" s="24">
        <f>AA19+AB19</f>
        <v>28258</v>
      </c>
      <c r="AB20" s="26"/>
      <c r="AC20" s="19">
        <f>Q20+S20+U20+W20+Y20</f>
        <v>28258</v>
      </c>
      <c r="AE20" s="5" t="s">
        <v>0</v>
      </c>
      <c r="AF20" s="27">
        <f>IFERROR(B20/Q20,"N.A.")</f>
        <v>5102.978474910029</v>
      </c>
      <c r="AG20" s="28"/>
      <c r="AH20" s="27">
        <f>IFERROR(D20/S20,"N.A.")</f>
        <v>4647.4038461538457</v>
      </c>
      <c r="AI20" s="28"/>
      <c r="AJ20" s="27">
        <f>IFERROR(F20/U20,"N.A.")</f>
        <v>6748.2287134866365</v>
      </c>
      <c r="AK20" s="28"/>
      <c r="AL20" s="27">
        <f>IFERROR(H20/W20,"N.A.")</f>
        <v>1389.1069762015866</v>
      </c>
      <c r="AM20" s="28"/>
      <c r="AN20" s="27">
        <f>IFERROR(J20/Y20,"N.A.")</f>
        <v>0</v>
      </c>
      <c r="AO20" s="28"/>
      <c r="AP20" s="27">
        <f>IFERROR(L20/AA20,"N.A.")</f>
        <v>3687.4576757024561</v>
      </c>
      <c r="AQ20" s="28"/>
      <c r="AR20" s="16">
        <f>IFERROR(N20/AC20, "N.A.")</f>
        <v>3687.4576757024561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6323580</v>
      </c>
      <c r="C27" s="2"/>
      <c r="D27" s="2">
        <v>3355290</v>
      </c>
      <c r="E27" s="2"/>
      <c r="F27" s="2">
        <v>0</v>
      </c>
      <c r="G27" s="2"/>
      <c r="H27" s="2">
        <v>6855704.9999999991</v>
      </c>
      <c r="I27" s="2"/>
      <c r="J27" s="2">
        <v>0</v>
      </c>
      <c r="K27" s="2"/>
      <c r="L27" s="1">
        <f>B27+D27+F27+H27+J27</f>
        <v>16534575</v>
      </c>
      <c r="M27" s="13">
        <f>C27+E27+G27+I27+K27</f>
        <v>0</v>
      </c>
      <c r="N27" s="14">
        <f>L27+M27</f>
        <v>16534575</v>
      </c>
      <c r="P27" s="3" t="s">
        <v>12</v>
      </c>
      <c r="Q27" s="2">
        <v>1192</v>
      </c>
      <c r="R27" s="2">
        <v>0</v>
      </c>
      <c r="S27" s="2">
        <v>1108</v>
      </c>
      <c r="T27" s="2">
        <v>0</v>
      </c>
      <c r="U27" s="2">
        <v>271</v>
      </c>
      <c r="V27" s="2">
        <v>0</v>
      </c>
      <c r="W27" s="2">
        <v>3155</v>
      </c>
      <c r="X27" s="2">
        <v>0</v>
      </c>
      <c r="Y27" s="2">
        <v>212</v>
      </c>
      <c r="Z27" s="2">
        <v>0</v>
      </c>
      <c r="AA27" s="1">
        <f>Q27+S27+U27+W27+Y27</f>
        <v>5938</v>
      </c>
      <c r="AB27" s="13">
        <f>R27+T27+V27+X27+Z27</f>
        <v>0</v>
      </c>
      <c r="AC27" s="14">
        <f>AA27+AB27</f>
        <v>5938</v>
      </c>
      <c r="AE27" s="3" t="s">
        <v>12</v>
      </c>
      <c r="AF27" s="2">
        <f>IFERROR(B27/Q27, "N.A.")</f>
        <v>5305.0167785234898</v>
      </c>
      <c r="AG27" s="2" t="str">
        <f t="shared" ref="AG27:AR31" si="15">IFERROR(C27/R27, "N.A.")</f>
        <v>N.A.</v>
      </c>
      <c r="AH27" s="2">
        <f t="shared" si="15"/>
        <v>3028.2400722021662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2172.9651347068143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2784.5360390703941</v>
      </c>
      <c r="AQ27" s="13" t="str">
        <f t="shared" si="15"/>
        <v>N.A.</v>
      </c>
      <c r="AR27" s="14">
        <f t="shared" si="15"/>
        <v>2784.5360390703941</v>
      </c>
    </row>
    <row r="28" spans="1:44" ht="15" customHeight="1" thickBot="1" x14ac:dyDescent="0.3">
      <c r="A28" s="3" t="s">
        <v>13</v>
      </c>
      <c r="B28" s="2">
        <v>1398360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1398360</v>
      </c>
      <c r="M28" s="13">
        <f t="shared" si="16"/>
        <v>0</v>
      </c>
      <c r="N28" s="14">
        <f t="shared" ref="N28:N30" si="17">L28+M28</f>
        <v>1398360</v>
      </c>
      <c r="P28" s="3" t="s">
        <v>13</v>
      </c>
      <c r="Q28" s="2">
        <v>271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271</v>
      </c>
      <c r="AB28" s="13">
        <f t="shared" si="18"/>
        <v>0</v>
      </c>
      <c r="AC28" s="14">
        <f t="shared" ref="AC28:AC30" si="19">AA28+AB28</f>
        <v>271</v>
      </c>
      <c r="AE28" s="3" t="s">
        <v>13</v>
      </c>
      <c r="AF28" s="2">
        <f t="shared" ref="AF28:AF31" si="20">IFERROR(B28/Q28, "N.A.")</f>
        <v>5160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5160</v>
      </c>
      <c r="AQ28" s="13" t="str">
        <f t="shared" si="15"/>
        <v>N.A.</v>
      </c>
      <c r="AR28" s="14">
        <f t="shared" si="15"/>
        <v>5160</v>
      </c>
    </row>
    <row r="29" spans="1:44" ht="15" customHeight="1" thickBot="1" x14ac:dyDescent="0.3">
      <c r="A29" s="3" t="s">
        <v>14</v>
      </c>
      <c r="B29" s="2">
        <v>11869840</v>
      </c>
      <c r="C29" s="2">
        <v>20633549.999999996</v>
      </c>
      <c r="D29" s="2"/>
      <c r="E29" s="2"/>
      <c r="F29" s="2"/>
      <c r="G29" s="2">
        <v>4964000</v>
      </c>
      <c r="H29" s="2"/>
      <c r="I29" s="2">
        <v>1050000</v>
      </c>
      <c r="J29" s="2">
        <v>0</v>
      </c>
      <c r="K29" s="2"/>
      <c r="L29" s="1">
        <f t="shared" si="16"/>
        <v>11869840</v>
      </c>
      <c r="M29" s="13">
        <f t="shared" si="16"/>
        <v>26647549.999999996</v>
      </c>
      <c r="N29" s="14">
        <f t="shared" si="17"/>
        <v>38517390</v>
      </c>
      <c r="P29" s="3" t="s">
        <v>14</v>
      </c>
      <c r="Q29" s="2">
        <v>2291</v>
      </c>
      <c r="R29" s="2">
        <v>3411</v>
      </c>
      <c r="S29" s="2">
        <v>0</v>
      </c>
      <c r="T29" s="2">
        <v>0</v>
      </c>
      <c r="U29" s="2">
        <v>0</v>
      </c>
      <c r="V29" s="2">
        <v>554</v>
      </c>
      <c r="W29" s="2">
        <v>0</v>
      </c>
      <c r="X29" s="2">
        <v>851</v>
      </c>
      <c r="Y29" s="2">
        <v>244</v>
      </c>
      <c r="Z29" s="2">
        <v>0</v>
      </c>
      <c r="AA29" s="1">
        <f t="shared" si="18"/>
        <v>2535</v>
      </c>
      <c r="AB29" s="13">
        <f t="shared" si="18"/>
        <v>4816</v>
      </c>
      <c r="AC29" s="14">
        <f t="shared" si="19"/>
        <v>7351</v>
      </c>
      <c r="AE29" s="3" t="s">
        <v>14</v>
      </c>
      <c r="AF29" s="2">
        <f t="shared" si="20"/>
        <v>5181.0737669140117</v>
      </c>
      <c r="AG29" s="2">
        <f t="shared" si="15"/>
        <v>6049.1204925241855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8960.2888086642597</v>
      </c>
      <c r="AL29" s="2" t="str">
        <f t="shared" si="15"/>
        <v>N.A.</v>
      </c>
      <c r="AM29" s="2">
        <f t="shared" si="15"/>
        <v>1233.8425381903642</v>
      </c>
      <c r="AN29" s="2">
        <f t="shared" si="15"/>
        <v>0</v>
      </c>
      <c r="AO29" s="2" t="str">
        <f t="shared" si="15"/>
        <v>N.A.</v>
      </c>
      <c r="AP29" s="15">
        <f t="shared" si="15"/>
        <v>4682.3826429980272</v>
      </c>
      <c r="AQ29" s="13">
        <f t="shared" si="15"/>
        <v>5533.1291528239199</v>
      </c>
      <c r="AR29" s="14">
        <f t="shared" si="15"/>
        <v>5239.74833356006</v>
      </c>
    </row>
    <row r="30" spans="1:44" ht="15" customHeight="1" thickBot="1" x14ac:dyDescent="0.3">
      <c r="A30" s="3" t="s">
        <v>15</v>
      </c>
      <c r="B30" s="2">
        <v>5967325</v>
      </c>
      <c r="C30" s="2">
        <v>2246105</v>
      </c>
      <c r="D30" s="2"/>
      <c r="E30" s="2"/>
      <c r="F30" s="2"/>
      <c r="G30" s="2">
        <v>2233900</v>
      </c>
      <c r="H30" s="2">
        <v>249090.00000000006</v>
      </c>
      <c r="I30" s="2"/>
      <c r="J30" s="2">
        <v>0</v>
      </c>
      <c r="K30" s="2"/>
      <c r="L30" s="1">
        <f t="shared" si="16"/>
        <v>6216415</v>
      </c>
      <c r="M30" s="13">
        <f t="shared" si="16"/>
        <v>4480005</v>
      </c>
      <c r="N30" s="14">
        <f t="shared" si="17"/>
        <v>10696420</v>
      </c>
      <c r="P30" s="3" t="s">
        <v>15</v>
      </c>
      <c r="Q30" s="2">
        <v>1765</v>
      </c>
      <c r="R30" s="2">
        <v>475</v>
      </c>
      <c r="S30" s="2">
        <v>0</v>
      </c>
      <c r="T30" s="2">
        <v>0</v>
      </c>
      <c r="U30" s="2">
        <v>0</v>
      </c>
      <c r="V30" s="2">
        <v>540</v>
      </c>
      <c r="W30" s="2">
        <v>2488</v>
      </c>
      <c r="X30" s="2">
        <v>0</v>
      </c>
      <c r="Y30" s="2">
        <v>230</v>
      </c>
      <c r="Z30" s="2">
        <v>0</v>
      </c>
      <c r="AA30" s="1">
        <f t="shared" si="18"/>
        <v>4483</v>
      </c>
      <c r="AB30" s="13">
        <f t="shared" si="18"/>
        <v>1015</v>
      </c>
      <c r="AC30" s="17">
        <f t="shared" si="19"/>
        <v>5498</v>
      </c>
      <c r="AE30" s="3" t="s">
        <v>15</v>
      </c>
      <c r="AF30" s="2">
        <f t="shared" si="20"/>
        <v>3380.9206798866858</v>
      </c>
      <c r="AG30" s="2">
        <f t="shared" si="15"/>
        <v>4728.6421052631576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4136.8518518518522</v>
      </c>
      <c r="AL30" s="2">
        <f t="shared" si="15"/>
        <v>100.11655948553057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1386.6640642426946</v>
      </c>
      <c r="AQ30" s="13">
        <f t="shared" si="15"/>
        <v>4413.7980295566504</v>
      </c>
      <c r="AR30" s="14">
        <f t="shared" si="15"/>
        <v>1945.5110949436159</v>
      </c>
    </row>
    <row r="31" spans="1:44" ht="15" customHeight="1" thickBot="1" x14ac:dyDescent="0.3">
      <c r="A31" s="4" t="s">
        <v>16</v>
      </c>
      <c r="B31" s="2">
        <v>25559104.999999996</v>
      </c>
      <c r="C31" s="2">
        <v>22879655.000000004</v>
      </c>
      <c r="D31" s="2">
        <v>3355290</v>
      </c>
      <c r="E31" s="2"/>
      <c r="F31" s="2">
        <v>0</v>
      </c>
      <c r="G31" s="2">
        <v>7197900</v>
      </c>
      <c r="H31" s="2">
        <v>7104794.9999999991</v>
      </c>
      <c r="I31" s="2">
        <v>1050000</v>
      </c>
      <c r="J31" s="2">
        <v>0</v>
      </c>
      <c r="K31" s="2"/>
      <c r="L31" s="1">
        <f t="shared" ref="L31" si="21">B31+D31+F31+H31+J31</f>
        <v>36019189.999999993</v>
      </c>
      <c r="M31" s="13">
        <f t="shared" ref="M31" si="22">C31+E31+G31+I31+K31</f>
        <v>31127555.000000004</v>
      </c>
      <c r="N31" s="17">
        <f t="shared" ref="N31" si="23">L31+M31</f>
        <v>67146745</v>
      </c>
      <c r="P31" s="4" t="s">
        <v>16</v>
      </c>
      <c r="Q31" s="2">
        <v>5519</v>
      </c>
      <c r="R31" s="2">
        <v>3886</v>
      </c>
      <c r="S31" s="2">
        <v>1108</v>
      </c>
      <c r="T31" s="2">
        <v>0</v>
      </c>
      <c r="U31" s="2">
        <v>271</v>
      </c>
      <c r="V31" s="2">
        <v>1094</v>
      </c>
      <c r="W31" s="2">
        <v>5643</v>
      </c>
      <c r="X31" s="2">
        <v>851</v>
      </c>
      <c r="Y31" s="2">
        <v>686</v>
      </c>
      <c r="Z31" s="2">
        <v>0</v>
      </c>
      <c r="AA31" s="1">
        <f t="shared" ref="AA31" si="24">Q31+S31+U31+W31+Y31</f>
        <v>13227</v>
      </c>
      <c r="AB31" s="13">
        <f t="shared" ref="AB31" si="25">R31+T31+V31+X31+Z31</f>
        <v>5831</v>
      </c>
      <c r="AC31" s="14">
        <f t="shared" ref="AC31" si="26">AA31+AB31</f>
        <v>19058</v>
      </c>
      <c r="AE31" s="4" t="s">
        <v>16</v>
      </c>
      <c r="AF31" s="2">
        <f t="shared" si="20"/>
        <v>4631.1116144229018</v>
      </c>
      <c r="AG31" s="2">
        <f t="shared" si="15"/>
        <v>5887.7135872362333</v>
      </c>
      <c r="AH31" s="2">
        <f t="shared" si="15"/>
        <v>3028.2400722021662</v>
      </c>
      <c r="AI31" s="2" t="str">
        <f t="shared" si="15"/>
        <v>N.A.</v>
      </c>
      <c r="AJ31" s="2">
        <f t="shared" si="15"/>
        <v>0</v>
      </c>
      <c r="AK31" s="2">
        <f t="shared" si="15"/>
        <v>6579.433272394881</v>
      </c>
      <c r="AL31" s="2">
        <f t="shared" si="15"/>
        <v>1259.0457203615097</v>
      </c>
      <c r="AM31" s="2">
        <f t="shared" si="15"/>
        <v>1233.8425381903642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2723.1564224691911</v>
      </c>
      <c r="AQ31" s="13">
        <f t="shared" ref="AQ31" si="28">IFERROR(M31/AB31, "N.A.")</f>
        <v>5338.2876007545883</v>
      </c>
      <c r="AR31" s="14">
        <f t="shared" ref="AR31" si="29">IFERROR(N31/AC31, "N.A.")</f>
        <v>3523.2839227620948</v>
      </c>
    </row>
    <row r="32" spans="1:44" ht="15" customHeight="1" thickBot="1" x14ac:dyDescent="0.3">
      <c r="A32" s="5" t="s">
        <v>0</v>
      </c>
      <c r="B32" s="24">
        <f>B31+C31</f>
        <v>48438760</v>
      </c>
      <c r="C32" s="26"/>
      <c r="D32" s="24">
        <f>D31+E31</f>
        <v>3355290</v>
      </c>
      <c r="E32" s="26"/>
      <c r="F32" s="24">
        <f>F31+G31</f>
        <v>7197900</v>
      </c>
      <c r="G32" s="26"/>
      <c r="H32" s="24">
        <f>H31+I31</f>
        <v>8154794.9999999991</v>
      </c>
      <c r="I32" s="26"/>
      <c r="J32" s="24">
        <f>J31+K31</f>
        <v>0</v>
      </c>
      <c r="K32" s="26"/>
      <c r="L32" s="24">
        <f>L31+M31</f>
        <v>67146745</v>
      </c>
      <c r="M32" s="25"/>
      <c r="N32" s="18">
        <f>B32+D32+F32+H32+J32</f>
        <v>67146745</v>
      </c>
      <c r="P32" s="5" t="s">
        <v>0</v>
      </c>
      <c r="Q32" s="24">
        <f>Q31+R31</f>
        <v>9405</v>
      </c>
      <c r="R32" s="26"/>
      <c r="S32" s="24">
        <f>S31+T31</f>
        <v>1108</v>
      </c>
      <c r="T32" s="26"/>
      <c r="U32" s="24">
        <f>U31+V31</f>
        <v>1365</v>
      </c>
      <c r="V32" s="26"/>
      <c r="W32" s="24">
        <f>W31+X31</f>
        <v>6494</v>
      </c>
      <c r="X32" s="26"/>
      <c r="Y32" s="24">
        <f>Y31+Z31</f>
        <v>686</v>
      </c>
      <c r="Z32" s="26"/>
      <c r="AA32" s="24">
        <f>AA31+AB31</f>
        <v>19058</v>
      </c>
      <c r="AB32" s="26"/>
      <c r="AC32" s="19">
        <f>Q32+S32+U32+W32+Y32</f>
        <v>19058</v>
      </c>
      <c r="AE32" s="5" t="s">
        <v>0</v>
      </c>
      <c r="AF32" s="27">
        <f>IFERROR(B32/Q32,"N.A.")</f>
        <v>5150.3200425305686</v>
      </c>
      <c r="AG32" s="28"/>
      <c r="AH32" s="27">
        <f>IFERROR(D32/S32,"N.A.")</f>
        <v>3028.2400722021662</v>
      </c>
      <c r="AI32" s="28"/>
      <c r="AJ32" s="27">
        <f>IFERROR(F32/U32,"N.A.")</f>
        <v>5273.1868131868132</v>
      </c>
      <c r="AK32" s="28"/>
      <c r="AL32" s="27">
        <f>IFERROR(H32/W32,"N.A.")</f>
        <v>1255.7429935324915</v>
      </c>
      <c r="AM32" s="28"/>
      <c r="AN32" s="27">
        <f>IFERROR(J32/Y32,"N.A.")</f>
        <v>0</v>
      </c>
      <c r="AO32" s="28"/>
      <c r="AP32" s="27">
        <f>IFERROR(L32/AA32,"N.A.")</f>
        <v>3523.2839227620948</v>
      </c>
      <c r="AQ32" s="28"/>
      <c r="AR32" s="16">
        <f>IFERROR(N32/AC32, "N.A.")</f>
        <v>3523.2839227620948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3752629.9999999995</v>
      </c>
      <c r="I39" s="2"/>
      <c r="J39" s="2">
        <v>0</v>
      </c>
      <c r="K39" s="2"/>
      <c r="L39" s="1">
        <f>B39+D39+F39+H39+J39</f>
        <v>3752629.9999999995</v>
      </c>
      <c r="M39" s="13">
        <f>C39+E39+G39+I39+K39</f>
        <v>0</v>
      </c>
      <c r="N39" s="14">
        <f>L39+M39</f>
        <v>3752629.9999999995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1807</v>
      </c>
      <c r="X39" s="2">
        <v>0</v>
      </c>
      <c r="Y39" s="2">
        <v>488</v>
      </c>
      <c r="Z39" s="2">
        <v>0</v>
      </c>
      <c r="AA39" s="1">
        <f>Q39+S39+U39+W39+Y39</f>
        <v>2295</v>
      </c>
      <c r="AB39" s="13">
        <f>R39+T39+V39+X39+Z39</f>
        <v>0</v>
      </c>
      <c r="AC39" s="14">
        <f>AA39+AB39</f>
        <v>2295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2076.7183176535691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1635.1328976034856</v>
      </c>
      <c r="AQ39" s="13" t="str">
        <f t="shared" si="30"/>
        <v>N.A.</v>
      </c>
      <c r="AR39" s="14">
        <f t="shared" si="30"/>
        <v>1635.1328976034856</v>
      </c>
    </row>
    <row r="40" spans="1:44" ht="15" customHeight="1" thickBot="1" x14ac:dyDescent="0.3">
      <c r="A40" s="3" t="s">
        <v>13</v>
      </c>
      <c r="B40" s="2">
        <v>1994254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1994254</v>
      </c>
      <c r="M40" s="13">
        <f t="shared" si="31"/>
        <v>0</v>
      </c>
      <c r="N40" s="14">
        <f t="shared" ref="N40:N42" si="32">L40+M40</f>
        <v>1994254</v>
      </c>
      <c r="P40" s="3" t="s">
        <v>13</v>
      </c>
      <c r="Q40" s="2">
        <v>963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963</v>
      </c>
      <c r="AB40" s="13">
        <f t="shared" si="33"/>
        <v>0</v>
      </c>
      <c r="AC40" s="14">
        <f t="shared" ref="AC40:AC42" si="34">AA40+AB40</f>
        <v>963</v>
      </c>
      <c r="AE40" s="3" t="s">
        <v>13</v>
      </c>
      <c r="AF40" s="2">
        <f t="shared" ref="AF40:AF43" si="35">IFERROR(B40/Q40, "N.A.")</f>
        <v>2070.876427829699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2070.876427829699</v>
      </c>
      <c r="AQ40" s="13" t="str">
        <f t="shared" si="30"/>
        <v>N.A.</v>
      </c>
      <c r="AR40" s="14">
        <f t="shared" si="30"/>
        <v>2070.876427829699</v>
      </c>
    </row>
    <row r="41" spans="1:44" ht="15" customHeight="1" thickBot="1" x14ac:dyDescent="0.3">
      <c r="A41" s="3" t="s">
        <v>14</v>
      </c>
      <c r="B41" s="2">
        <v>13140399.999999998</v>
      </c>
      <c r="C41" s="2">
        <v>10836400</v>
      </c>
      <c r="D41" s="2">
        <v>2928000</v>
      </c>
      <c r="E41" s="2"/>
      <c r="F41" s="2"/>
      <c r="G41" s="2">
        <v>3660000</v>
      </c>
      <c r="H41" s="2"/>
      <c r="I41" s="2">
        <v>0</v>
      </c>
      <c r="J41" s="2">
        <v>0</v>
      </c>
      <c r="K41" s="2"/>
      <c r="L41" s="1">
        <f t="shared" si="31"/>
        <v>16068399.999999998</v>
      </c>
      <c r="M41" s="13">
        <f t="shared" si="31"/>
        <v>14496400</v>
      </c>
      <c r="N41" s="14">
        <f t="shared" si="32"/>
        <v>30564800</v>
      </c>
      <c r="P41" s="3" t="s">
        <v>14</v>
      </c>
      <c r="Q41" s="2">
        <v>2330</v>
      </c>
      <c r="R41" s="2">
        <v>1799</v>
      </c>
      <c r="S41" s="2">
        <v>244</v>
      </c>
      <c r="T41" s="2">
        <v>0</v>
      </c>
      <c r="U41" s="2">
        <v>0</v>
      </c>
      <c r="V41" s="2">
        <v>244</v>
      </c>
      <c r="W41" s="2">
        <v>0</v>
      </c>
      <c r="X41" s="2">
        <v>271</v>
      </c>
      <c r="Y41" s="2">
        <v>594</v>
      </c>
      <c r="Z41" s="2">
        <v>0</v>
      </c>
      <c r="AA41" s="1">
        <f t="shared" si="33"/>
        <v>3168</v>
      </c>
      <c r="AB41" s="13">
        <f t="shared" si="33"/>
        <v>2314</v>
      </c>
      <c r="AC41" s="14">
        <f t="shared" si="34"/>
        <v>5482</v>
      </c>
      <c r="AE41" s="3" t="s">
        <v>14</v>
      </c>
      <c r="AF41" s="2">
        <f t="shared" si="35"/>
        <v>5639.6566523605143</v>
      </c>
      <c r="AG41" s="2">
        <f t="shared" si="30"/>
        <v>6023.5686492495834</v>
      </c>
      <c r="AH41" s="2">
        <f t="shared" si="30"/>
        <v>12000</v>
      </c>
      <c r="AI41" s="2" t="str">
        <f t="shared" si="30"/>
        <v>N.A.</v>
      </c>
      <c r="AJ41" s="2" t="str">
        <f t="shared" si="30"/>
        <v>N.A.</v>
      </c>
      <c r="AK41" s="2">
        <f t="shared" si="30"/>
        <v>15000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5072.0959595959594</v>
      </c>
      <c r="AQ41" s="13">
        <f t="shared" si="30"/>
        <v>6264.6499567847886</v>
      </c>
      <c r="AR41" s="14">
        <f t="shared" si="30"/>
        <v>5575.4834002188982</v>
      </c>
    </row>
    <row r="42" spans="1:44" ht="15" customHeight="1" thickBot="1" x14ac:dyDescent="0.3">
      <c r="A42" s="3" t="s">
        <v>15</v>
      </c>
      <c r="B42" s="2">
        <v>741750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741750</v>
      </c>
      <c r="M42" s="13">
        <f t="shared" si="31"/>
        <v>0</v>
      </c>
      <c r="N42" s="14">
        <f t="shared" si="32"/>
        <v>741750</v>
      </c>
      <c r="P42" s="3" t="s">
        <v>15</v>
      </c>
      <c r="Q42" s="2">
        <v>230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230</v>
      </c>
      <c r="Z42" s="2">
        <v>0</v>
      </c>
      <c r="AA42" s="1">
        <f t="shared" si="33"/>
        <v>460</v>
      </c>
      <c r="AB42" s="13">
        <f t="shared" si="33"/>
        <v>0</v>
      </c>
      <c r="AC42" s="14">
        <f t="shared" si="34"/>
        <v>460</v>
      </c>
      <c r="AE42" s="3" t="s">
        <v>15</v>
      </c>
      <c r="AF42" s="2">
        <f t="shared" si="35"/>
        <v>3225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1612.5</v>
      </c>
      <c r="AQ42" s="13" t="str">
        <f t="shared" si="30"/>
        <v>N.A.</v>
      </c>
      <c r="AR42" s="14">
        <f t="shared" si="30"/>
        <v>1612.5</v>
      </c>
    </row>
    <row r="43" spans="1:44" ht="15" customHeight="1" thickBot="1" x14ac:dyDescent="0.3">
      <c r="A43" s="4" t="s">
        <v>16</v>
      </c>
      <c r="B43" s="2">
        <v>15876404</v>
      </c>
      <c r="C43" s="2">
        <v>10836400</v>
      </c>
      <c r="D43" s="2">
        <v>2928000</v>
      </c>
      <c r="E43" s="2"/>
      <c r="F43" s="2"/>
      <c r="G43" s="2">
        <v>3660000</v>
      </c>
      <c r="H43" s="2">
        <v>3752629.9999999995</v>
      </c>
      <c r="I43" s="2">
        <v>0</v>
      </c>
      <c r="J43" s="2">
        <v>0</v>
      </c>
      <c r="K43" s="2"/>
      <c r="L43" s="1">
        <f t="shared" ref="L43" si="36">B43+D43+F43+H43+J43</f>
        <v>22557034</v>
      </c>
      <c r="M43" s="13">
        <f t="shared" ref="M43" si="37">C43+E43+G43+I43+K43</f>
        <v>14496400</v>
      </c>
      <c r="N43" s="17">
        <f t="shared" ref="N43" si="38">L43+M43</f>
        <v>37053434</v>
      </c>
      <c r="P43" s="4" t="s">
        <v>16</v>
      </c>
      <c r="Q43" s="2">
        <v>3523</v>
      </c>
      <c r="R43" s="2">
        <v>1799</v>
      </c>
      <c r="S43" s="2">
        <v>244</v>
      </c>
      <c r="T43" s="2">
        <v>0</v>
      </c>
      <c r="U43" s="2">
        <v>0</v>
      </c>
      <c r="V43" s="2">
        <v>244</v>
      </c>
      <c r="W43" s="2">
        <v>1807</v>
      </c>
      <c r="X43" s="2">
        <v>271</v>
      </c>
      <c r="Y43" s="2">
        <v>1312</v>
      </c>
      <c r="Z43" s="2">
        <v>0</v>
      </c>
      <c r="AA43" s="1">
        <f t="shared" ref="AA43" si="39">Q43+S43+U43+W43+Y43</f>
        <v>6886</v>
      </c>
      <c r="AB43" s="13">
        <f t="shared" ref="AB43" si="40">R43+T43+V43+X43+Z43</f>
        <v>2314</v>
      </c>
      <c r="AC43" s="17">
        <f t="shared" ref="AC43" si="41">AA43+AB43</f>
        <v>9200</v>
      </c>
      <c r="AE43" s="4" t="s">
        <v>16</v>
      </c>
      <c r="AF43" s="2">
        <f t="shared" si="35"/>
        <v>4506.5012773204653</v>
      </c>
      <c r="AG43" s="2">
        <f t="shared" si="30"/>
        <v>6023.5686492495834</v>
      </c>
      <c r="AH43" s="2">
        <f t="shared" si="30"/>
        <v>12000</v>
      </c>
      <c r="AI43" s="2" t="str">
        <f t="shared" si="30"/>
        <v>N.A.</v>
      </c>
      <c r="AJ43" s="2" t="str">
        <f t="shared" si="30"/>
        <v>N.A.</v>
      </c>
      <c r="AK43" s="2">
        <f t="shared" si="30"/>
        <v>15000</v>
      </c>
      <c r="AL43" s="2">
        <f t="shared" si="30"/>
        <v>2076.7183176535691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3275.7818762706943</v>
      </c>
      <c r="AQ43" s="13">
        <f t="shared" ref="AQ43" si="43">IFERROR(M43/AB43, "N.A.")</f>
        <v>6264.6499567847886</v>
      </c>
      <c r="AR43" s="14">
        <f t="shared" ref="AR43" si="44">IFERROR(N43/AC43, "N.A.")</f>
        <v>4027.5471739130435</v>
      </c>
    </row>
    <row r="44" spans="1:44" ht="15" customHeight="1" thickBot="1" x14ac:dyDescent="0.3">
      <c r="A44" s="5" t="s">
        <v>0</v>
      </c>
      <c r="B44" s="24">
        <f>B43+C43</f>
        <v>26712804</v>
      </c>
      <c r="C44" s="26"/>
      <c r="D44" s="24">
        <f>D43+E43</f>
        <v>2928000</v>
      </c>
      <c r="E44" s="26"/>
      <c r="F44" s="24">
        <f>F43+G43</f>
        <v>3660000</v>
      </c>
      <c r="G44" s="26"/>
      <c r="H44" s="24">
        <f>H43+I43</f>
        <v>3752629.9999999995</v>
      </c>
      <c r="I44" s="26"/>
      <c r="J44" s="24">
        <f>J43+K43</f>
        <v>0</v>
      </c>
      <c r="K44" s="26"/>
      <c r="L44" s="24">
        <f>L43+M43</f>
        <v>37053434</v>
      </c>
      <c r="M44" s="25"/>
      <c r="N44" s="18">
        <f>B44+D44+F44+H44+J44</f>
        <v>37053434</v>
      </c>
      <c r="P44" s="5" t="s">
        <v>0</v>
      </c>
      <c r="Q44" s="24">
        <f>Q43+R43</f>
        <v>5322</v>
      </c>
      <c r="R44" s="26"/>
      <c r="S44" s="24">
        <f>S43+T43</f>
        <v>244</v>
      </c>
      <c r="T44" s="26"/>
      <c r="U44" s="24">
        <f>U43+V43</f>
        <v>244</v>
      </c>
      <c r="V44" s="26"/>
      <c r="W44" s="24">
        <f>W43+X43</f>
        <v>2078</v>
      </c>
      <c r="X44" s="26"/>
      <c r="Y44" s="24">
        <f>Y43+Z43</f>
        <v>1312</v>
      </c>
      <c r="Z44" s="26"/>
      <c r="AA44" s="24">
        <f>AA43+AB43</f>
        <v>9200</v>
      </c>
      <c r="AB44" s="25"/>
      <c r="AC44" s="18">
        <f>Q44+S44+U44+W44+Y44</f>
        <v>9200</v>
      </c>
      <c r="AE44" s="5" t="s">
        <v>0</v>
      </c>
      <c r="AF44" s="27">
        <f>IFERROR(B44/Q44,"N.A.")</f>
        <v>5019.3167981961669</v>
      </c>
      <c r="AG44" s="28"/>
      <c r="AH44" s="27">
        <f>IFERROR(D44/S44,"N.A.")</f>
        <v>12000</v>
      </c>
      <c r="AI44" s="28"/>
      <c r="AJ44" s="27">
        <f>IFERROR(F44/U44,"N.A.")</f>
        <v>15000</v>
      </c>
      <c r="AK44" s="28"/>
      <c r="AL44" s="27">
        <f>IFERROR(H44/W44,"N.A.")</f>
        <v>1805.885466794995</v>
      </c>
      <c r="AM44" s="28"/>
      <c r="AN44" s="27">
        <f>IFERROR(J44/Y44,"N.A.")</f>
        <v>0</v>
      </c>
      <c r="AO44" s="28"/>
      <c r="AP44" s="27">
        <f>IFERROR(L44/AA44,"N.A.")</f>
        <v>4027.5471739130435</v>
      </c>
      <c r="AQ44" s="28"/>
      <c r="AR44" s="16">
        <f>IFERROR(N44/AC44, "N.A.")</f>
        <v>4027.5471739130435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10147570</v>
      </c>
      <c r="C15" s="2"/>
      <c r="D15" s="2">
        <v>8743212</v>
      </c>
      <c r="E15" s="2"/>
      <c r="F15" s="2"/>
      <c r="G15" s="2"/>
      <c r="H15" s="2">
        <v>1720860</v>
      </c>
      <c r="I15" s="2"/>
      <c r="J15" s="2"/>
      <c r="K15" s="2"/>
      <c r="L15" s="1">
        <f>B15+D15+F15+H15+J15</f>
        <v>20611642</v>
      </c>
      <c r="M15" s="13">
        <f>C15+E15+G15+I15+K15</f>
        <v>0</v>
      </c>
      <c r="N15" s="14">
        <f>L15+M15</f>
        <v>20611642</v>
      </c>
      <c r="P15" s="3" t="s">
        <v>12</v>
      </c>
      <c r="Q15" s="2">
        <v>1614</v>
      </c>
      <c r="R15" s="2">
        <v>0</v>
      </c>
      <c r="S15" s="2">
        <v>1216</v>
      </c>
      <c r="T15" s="2">
        <v>0</v>
      </c>
      <c r="U15" s="2">
        <v>0</v>
      </c>
      <c r="V15" s="2">
        <v>0</v>
      </c>
      <c r="W15" s="2">
        <v>566</v>
      </c>
      <c r="X15" s="2">
        <v>0</v>
      </c>
      <c r="Y15" s="2">
        <v>0</v>
      </c>
      <c r="Z15" s="2">
        <v>0</v>
      </c>
      <c r="AA15" s="1">
        <f>Q15+S15+U15+W15+Y15</f>
        <v>3396</v>
      </c>
      <c r="AB15" s="13">
        <f>R15+T15+V15+X15+Z15</f>
        <v>0</v>
      </c>
      <c r="AC15" s="14">
        <f>AA15+AB15</f>
        <v>3396</v>
      </c>
      <c r="AE15" s="3" t="s">
        <v>12</v>
      </c>
      <c r="AF15" s="2">
        <f>IFERROR(B15/Q15, "N.A.")</f>
        <v>6287.2180916976458</v>
      </c>
      <c r="AG15" s="2" t="str">
        <f t="shared" ref="AG15:AR19" si="0">IFERROR(C15/R15, "N.A.")</f>
        <v>N.A.</v>
      </c>
      <c r="AH15" s="2">
        <f t="shared" si="0"/>
        <v>7190.1414473684208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3040.3886925795055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6069.3881036513549</v>
      </c>
      <c r="AQ15" s="13" t="str">
        <f t="shared" si="0"/>
        <v>N.A.</v>
      </c>
      <c r="AR15" s="14">
        <f t="shared" si="0"/>
        <v>6069.3881036513549</v>
      </c>
    </row>
    <row r="16" spans="1:44" ht="15" customHeight="1" thickBot="1" x14ac:dyDescent="0.3">
      <c r="A16" s="3" t="s">
        <v>13</v>
      </c>
      <c r="B16" s="2">
        <v>3414200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3414200</v>
      </c>
      <c r="M16" s="13">
        <f t="shared" si="1"/>
        <v>0</v>
      </c>
      <c r="N16" s="14">
        <f t="shared" ref="N16:N18" si="2">L16+M16</f>
        <v>3414200</v>
      </c>
      <c r="P16" s="3" t="s">
        <v>13</v>
      </c>
      <c r="Q16" s="2">
        <v>724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724</v>
      </c>
      <c r="AB16" s="13">
        <f t="shared" si="3"/>
        <v>0</v>
      </c>
      <c r="AC16" s="14">
        <f t="shared" ref="AC16:AC18" si="4">AA16+AB16</f>
        <v>724</v>
      </c>
      <c r="AE16" s="3" t="s">
        <v>13</v>
      </c>
      <c r="AF16" s="2">
        <f t="shared" ref="AF16:AF19" si="5">IFERROR(B16/Q16, "N.A.")</f>
        <v>4715.7458563535911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4715.7458563535911</v>
      </c>
      <c r="AQ16" s="13" t="str">
        <f t="shared" si="0"/>
        <v>N.A.</v>
      </c>
      <c r="AR16" s="14">
        <f t="shared" si="0"/>
        <v>4715.7458563535911</v>
      </c>
    </row>
    <row r="17" spans="1:44" ht="15" customHeight="1" thickBot="1" x14ac:dyDescent="0.3">
      <c r="A17" s="3" t="s">
        <v>14</v>
      </c>
      <c r="B17" s="2">
        <v>9453120</v>
      </c>
      <c r="C17" s="2">
        <v>23508740</v>
      </c>
      <c r="D17" s="2"/>
      <c r="E17" s="2"/>
      <c r="F17" s="2"/>
      <c r="G17" s="2"/>
      <c r="H17" s="2"/>
      <c r="I17" s="2">
        <v>1109400</v>
      </c>
      <c r="J17" s="2"/>
      <c r="K17" s="2"/>
      <c r="L17" s="1">
        <f t="shared" si="1"/>
        <v>9453120</v>
      </c>
      <c r="M17" s="13">
        <f t="shared" si="1"/>
        <v>24618140</v>
      </c>
      <c r="N17" s="14">
        <f t="shared" si="2"/>
        <v>34071260</v>
      </c>
      <c r="P17" s="3" t="s">
        <v>14</v>
      </c>
      <c r="Q17" s="2">
        <v>1792</v>
      </c>
      <c r="R17" s="2">
        <v>3558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258</v>
      </c>
      <c r="Y17" s="2">
        <v>0</v>
      </c>
      <c r="Z17" s="2">
        <v>0</v>
      </c>
      <c r="AA17" s="1">
        <f t="shared" si="3"/>
        <v>1792</v>
      </c>
      <c r="AB17" s="13">
        <f t="shared" si="3"/>
        <v>3816</v>
      </c>
      <c r="AC17" s="14">
        <f t="shared" si="4"/>
        <v>5608</v>
      </c>
      <c r="AE17" s="3" t="s">
        <v>14</v>
      </c>
      <c r="AF17" s="2">
        <f t="shared" si="5"/>
        <v>5275.1785714285716</v>
      </c>
      <c r="AG17" s="2">
        <f t="shared" si="0"/>
        <v>6607.2906127037659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4300</v>
      </c>
      <c r="AN17" s="2" t="str">
        <f t="shared" si="0"/>
        <v>N.A.</v>
      </c>
      <c r="AO17" s="2" t="str">
        <f t="shared" si="0"/>
        <v>N.A.</v>
      </c>
      <c r="AP17" s="15">
        <f t="shared" si="0"/>
        <v>5275.1785714285716</v>
      </c>
      <c r="AQ17" s="13">
        <f t="shared" si="0"/>
        <v>6451.2945492662475</v>
      </c>
      <c r="AR17" s="14">
        <f t="shared" si="0"/>
        <v>6075.4743223965761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23014890</v>
      </c>
      <c r="C19" s="2">
        <v>23508740</v>
      </c>
      <c r="D19" s="2">
        <v>8743212</v>
      </c>
      <c r="E19" s="2"/>
      <c r="F19" s="2"/>
      <c r="G19" s="2"/>
      <c r="H19" s="2">
        <v>1720860</v>
      </c>
      <c r="I19" s="2">
        <v>1109400</v>
      </c>
      <c r="J19" s="2"/>
      <c r="K19" s="2"/>
      <c r="L19" s="1">
        <f t="shared" ref="L19" si="6">B19+D19+F19+H19+J19</f>
        <v>33478962</v>
      </c>
      <c r="M19" s="13">
        <f t="shared" ref="M19" si="7">C19+E19+G19+I19+K19</f>
        <v>24618140</v>
      </c>
      <c r="N19" s="17">
        <f t="shared" ref="N19" si="8">L19+M19</f>
        <v>58097102</v>
      </c>
      <c r="P19" s="4" t="s">
        <v>16</v>
      </c>
      <c r="Q19" s="2">
        <v>4130</v>
      </c>
      <c r="R19" s="2">
        <v>3558</v>
      </c>
      <c r="S19" s="2">
        <v>1216</v>
      </c>
      <c r="T19" s="2">
        <v>0</v>
      </c>
      <c r="U19" s="2">
        <v>0</v>
      </c>
      <c r="V19" s="2">
        <v>0</v>
      </c>
      <c r="W19" s="2">
        <v>566</v>
      </c>
      <c r="X19" s="2">
        <v>258</v>
      </c>
      <c r="Y19" s="2">
        <v>0</v>
      </c>
      <c r="Z19" s="2">
        <v>0</v>
      </c>
      <c r="AA19" s="1">
        <f t="shared" ref="AA19" si="9">Q19+S19+U19+W19+Y19</f>
        <v>5912</v>
      </c>
      <c r="AB19" s="13">
        <f t="shared" ref="AB19" si="10">R19+T19+V19+X19+Z19</f>
        <v>3816</v>
      </c>
      <c r="AC19" s="14">
        <f t="shared" ref="AC19" si="11">AA19+AB19</f>
        <v>9728</v>
      </c>
      <c r="AE19" s="4" t="s">
        <v>16</v>
      </c>
      <c r="AF19" s="2">
        <f t="shared" si="5"/>
        <v>5572.6125907990318</v>
      </c>
      <c r="AG19" s="2">
        <f t="shared" si="0"/>
        <v>6607.2906127037659</v>
      </c>
      <c r="AH19" s="2">
        <f t="shared" si="0"/>
        <v>7190.1414473684208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3040.3886925795055</v>
      </c>
      <c r="AM19" s="2">
        <f t="shared" si="0"/>
        <v>4300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5662.8826116373475</v>
      </c>
      <c r="AQ19" s="13">
        <f t="shared" ref="AQ19" si="13">IFERROR(M19/AB19, "N.A.")</f>
        <v>6451.2945492662475</v>
      </c>
      <c r="AR19" s="14">
        <f t="shared" ref="AR19" si="14">IFERROR(N19/AC19, "N.A.")</f>
        <v>5972.1527549342109</v>
      </c>
    </row>
    <row r="20" spans="1:44" ht="15" customHeight="1" thickBot="1" x14ac:dyDescent="0.3">
      <c r="A20" s="5" t="s">
        <v>0</v>
      </c>
      <c r="B20" s="24">
        <f>B19+C19</f>
        <v>46523630</v>
      </c>
      <c r="C20" s="26"/>
      <c r="D20" s="24">
        <f>D19+E19</f>
        <v>8743212</v>
      </c>
      <c r="E20" s="26"/>
      <c r="F20" s="24">
        <f>F19+G19</f>
        <v>0</v>
      </c>
      <c r="G20" s="26"/>
      <c r="H20" s="24">
        <f>H19+I19</f>
        <v>2830260</v>
      </c>
      <c r="I20" s="26"/>
      <c r="J20" s="24">
        <f>J19+K19</f>
        <v>0</v>
      </c>
      <c r="K20" s="26"/>
      <c r="L20" s="24">
        <f>L19+M19</f>
        <v>58097102</v>
      </c>
      <c r="M20" s="25"/>
      <c r="N20" s="18">
        <f>B20+D20+F20+H20+J20</f>
        <v>58097102</v>
      </c>
      <c r="P20" s="5" t="s">
        <v>0</v>
      </c>
      <c r="Q20" s="24">
        <f>Q19+R19</f>
        <v>7688</v>
      </c>
      <c r="R20" s="26"/>
      <c r="S20" s="24">
        <f>S19+T19</f>
        <v>1216</v>
      </c>
      <c r="T20" s="26"/>
      <c r="U20" s="24">
        <f>U19+V19</f>
        <v>0</v>
      </c>
      <c r="V20" s="26"/>
      <c r="W20" s="24">
        <f>W19+X19</f>
        <v>824</v>
      </c>
      <c r="X20" s="26"/>
      <c r="Y20" s="24">
        <f>Y19+Z19</f>
        <v>0</v>
      </c>
      <c r="Z20" s="26"/>
      <c r="AA20" s="24">
        <f>AA19+AB19</f>
        <v>9728</v>
      </c>
      <c r="AB20" s="26"/>
      <c r="AC20" s="19">
        <f>Q20+S20+U20+W20+Y20</f>
        <v>9728</v>
      </c>
      <c r="AE20" s="5" t="s">
        <v>0</v>
      </c>
      <c r="AF20" s="27">
        <f>IFERROR(B20/Q20,"N.A.")</f>
        <v>6051.4607180020812</v>
      </c>
      <c r="AG20" s="28"/>
      <c r="AH20" s="27">
        <f>IFERROR(D20/S20,"N.A.")</f>
        <v>7190.1414473684208</v>
      </c>
      <c r="AI20" s="28"/>
      <c r="AJ20" s="27" t="str">
        <f>IFERROR(F20/U20,"N.A.")</f>
        <v>N.A.</v>
      </c>
      <c r="AK20" s="28"/>
      <c r="AL20" s="27">
        <f>IFERROR(H20/W20,"N.A.")</f>
        <v>3434.7815533980583</v>
      </c>
      <c r="AM20" s="28"/>
      <c r="AN20" s="27" t="str">
        <f>IFERROR(J20/Y20,"N.A.")</f>
        <v>N.A.</v>
      </c>
      <c r="AO20" s="28"/>
      <c r="AP20" s="27">
        <f>IFERROR(L20/AA20,"N.A.")</f>
        <v>5972.1527549342109</v>
      </c>
      <c r="AQ20" s="28"/>
      <c r="AR20" s="16">
        <f>IFERROR(N20/AC20, "N.A.")</f>
        <v>5972.1527549342109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7758920</v>
      </c>
      <c r="C27" s="2"/>
      <c r="D27" s="2">
        <v>8743212</v>
      </c>
      <c r="E27" s="2"/>
      <c r="F27" s="2"/>
      <c r="G27" s="2"/>
      <c r="H27" s="2">
        <v>1720860</v>
      </c>
      <c r="I27" s="2"/>
      <c r="J27" s="2"/>
      <c r="K27" s="2"/>
      <c r="L27" s="1">
        <f>B27+D27+F27+H27+J27</f>
        <v>18222992</v>
      </c>
      <c r="M27" s="13">
        <f>C27+E27+G27+I27+K27</f>
        <v>0</v>
      </c>
      <c r="N27" s="14">
        <f>L27+M27</f>
        <v>18222992</v>
      </c>
      <c r="P27" s="3" t="s">
        <v>12</v>
      </c>
      <c r="Q27" s="2">
        <v>1006</v>
      </c>
      <c r="R27" s="2">
        <v>0</v>
      </c>
      <c r="S27" s="2">
        <v>1216</v>
      </c>
      <c r="T27" s="2">
        <v>0</v>
      </c>
      <c r="U27" s="2">
        <v>0</v>
      </c>
      <c r="V27" s="2">
        <v>0</v>
      </c>
      <c r="W27" s="2">
        <v>566</v>
      </c>
      <c r="X27" s="2">
        <v>0</v>
      </c>
      <c r="Y27" s="2">
        <v>0</v>
      </c>
      <c r="Z27" s="2">
        <v>0</v>
      </c>
      <c r="AA27" s="1">
        <f>Q27+S27+U27+W27+Y27</f>
        <v>2788</v>
      </c>
      <c r="AB27" s="13">
        <f>R27+T27+V27+X27+Z27</f>
        <v>0</v>
      </c>
      <c r="AC27" s="14">
        <f>AA27+AB27</f>
        <v>2788</v>
      </c>
      <c r="AE27" s="3" t="s">
        <v>12</v>
      </c>
      <c r="AF27" s="2">
        <f>IFERROR(B27/Q27, "N.A.")</f>
        <v>7712.644135188867</v>
      </c>
      <c r="AG27" s="2" t="str">
        <f t="shared" ref="AG27:AR31" si="15">IFERROR(C27/R27, "N.A.")</f>
        <v>N.A.</v>
      </c>
      <c r="AH27" s="2">
        <f t="shared" si="15"/>
        <v>7190.1414473684208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3040.3886925795055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6536.2238163558104</v>
      </c>
      <c r="AQ27" s="13" t="str">
        <f t="shared" si="15"/>
        <v>N.A.</v>
      </c>
      <c r="AR27" s="14">
        <f t="shared" si="15"/>
        <v>6536.2238163558104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3862260</v>
      </c>
      <c r="C29" s="2">
        <v>19763140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3862260</v>
      </c>
      <c r="M29" s="13">
        <f t="shared" si="16"/>
        <v>19763140</v>
      </c>
      <c r="N29" s="14">
        <f t="shared" si="17"/>
        <v>23625400</v>
      </c>
      <c r="P29" s="3" t="s">
        <v>14</v>
      </c>
      <c r="Q29" s="2">
        <v>642</v>
      </c>
      <c r="R29" s="2">
        <v>2834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642</v>
      </c>
      <c r="AB29" s="13">
        <f t="shared" si="18"/>
        <v>2834</v>
      </c>
      <c r="AC29" s="14">
        <f t="shared" si="19"/>
        <v>3476</v>
      </c>
      <c r="AE29" s="3" t="s">
        <v>14</v>
      </c>
      <c r="AF29" s="2">
        <f t="shared" si="20"/>
        <v>6015.9813084112147</v>
      </c>
      <c r="AG29" s="2">
        <f t="shared" si="15"/>
        <v>6973.5850388143963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6015.9813084112147</v>
      </c>
      <c r="AQ29" s="13">
        <f t="shared" si="15"/>
        <v>6973.5850388143963</v>
      </c>
      <c r="AR29" s="14">
        <f t="shared" si="15"/>
        <v>6796.7203682393556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11621180.000000002</v>
      </c>
      <c r="C31" s="2">
        <v>19763140</v>
      </c>
      <c r="D31" s="2">
        <v>8743212</v>
      </c>
      <c r="E31" s="2"/>
      <c r="F31" s="2"/>
      <c r="G31" s="2"/>
      <c r="H31" s="2">
        <v>1720860</v>
      </c>
      <c r="I31" s="2"/>
      <c r="J31" s="2"/>
      <c r="K31" s="2"/>
      <c r="L31" s="1">
        <f t="shared" ref="L31" si="21">B31+D31+F31+H31+J31</f>
        <v>22085252</v>
      </c>
      <c r="M31" s="13">
        <f t="shared" ref="M31" si="22">C31+E31+G31+I31+K31</f>
        <v>19763140</v>
      </c>
      <c r="N31" s="17">
        <f t="shared" ref="N31" si="23">L31+M31</f>
        <v>41848392</v>
      </c>
      <c r="P31" s="4" t="s">
        <v>16</v>
      </c>
      <c r="Q31" s="2">
        <v>1648</v>
      </c>
      <c r="R31" s="2">
        <v>2834</v>
      </c>
      <c r="S31" s="2">
        <v>1216</v>
      </c>
      <c r="T31" s="2">
        <v>0</v>
      </c>
      <c r="U31" s="2">
        <v>0</v>
      </c>
      <c r="V31" s="2">
        <v>0</v>
      </c>
      <c r="W31" s="2">
        <v>566</v>
      </c>
      <c r="X31" s="2">
        <v>0</v>
      </c>
      <c r="Y31" s="2">
        <v>0</v>
      </c>
      <c r="Z31" s="2">
        <v>0</v>
      </c>
      <c r="AA31" s="1">
        <f t="shared" ref="AA31" si="24">Q31+S31+U31+W31+Y31</f>
        <v>3430</v>
      </c>
      <c r="AB31" s="13">
        <f t="shared" ref="AB31" si="25">R31+T31+V31+X31+Z31</f>
        <v>2834</v>
      </c>
      <c r="AC31" s="14">
        <f t="shared" ref="AC31" si="26">AA31+AB31</f>
        <v>6264</v>
      </c>
      <c r="AE31" s="4" t="s">
        <v>16</v>
      </c>
      <c r="AF31" s="2">
        <f t="shared" si="20"/>
        <v>7051.6868932038842</v>
      </c>
      <c r="AG31" s="2">
        <f t="shared" si="15"/>
        <v>6973.5850388143963</v>
      </c>
      <c r="AH31" s="2">
        <f t="shared" si="15"/>
        <v>7190.1414473684208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3040.3886925795055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6438.8489795918367</v>
      </c>
      <c r="AQ31" s="13">
        <f t="shared" ref="AQ31" si="28">IFERROR(M31/AB31, "N.A.")</f>
        <v>6973.5850388143963</v>
      </c>
      <c r="AR31" s="14">
        <f t="shared" ref="AR31" si="29">IFERROR(N31/AC31, "N.A.")</f>
        <v>6680.7777777777774</v>
      </c>
    </row>
    <row r="32" spans="1:44" ht="15" customHeight="1" thickBot="1" x14ac:dyDescent="0.3">
      <c r="A32" s="5" t="s">
        <v>0</v>
      </c>
      <c r="B32" s="24">
        <f>B31+C31</f>
        <v>31384320</v>
      </c>
      <c r="C32" s="26"/>
      <c r="D32" s="24">
        <f>D31+E31</f>
        <v>8743212</v>
      </c>
      <c r="E32" s="26"/>
      <c r="F32" s="24">
        <f>F31+G31</f>
        <v>0</v>
      </c>
      <c r="G32" s="26"/>
      <c r="H32" s="24">
        <f>H31+I31</f>
        <v>1720860</v>
      </c>
      <c r="I32" s="26"/>
      <c r="J32" s="24">
        <f>J31+K31</f>
        <v>0</v>
      </c>
      <c r="K32" s="26"/>
      <c r="L32" s="24">
        <f>L31+M31</f>
        <v>41848392</v>
      </c>
      <c r="M32" s="25"/>
      <c r="N32" s="18">
        <f>B32+D32+F32+H32+J32</f>
        <v>41848392</v>
      </c>
      <c r="P32" s="5" t="s">
        <v>0</v>
      </c>
      <c r="Q32" s="24">
        <f>Q31+R31</f>
        <v>4482</v>
      </c>
      <c r="R32" s="26"/>
      <c r="S32" s="24">
        <f>S31+T31</f>
        <v>1216</v>
      </c>
      <c r="T32" s="26"/>
      <c r="U32" s="24">
        <f>U31+V31</f>
        <v>0</v>
      </c>
      <c r="V32" s="26"/>
      <c r="W32" s="24">
        <f>W31+X31</f>
        <v>566</v>
      </c>
      <c r="X32" s="26"/>
      <c r="Y32" s="24">
        <f>Y31+Z31</f>
        <v>0</v>
      </c>
      <c r="Z32" s="26"/>
      <c r="AA32" s="24">
        <f>AA31+AB31</f>
        <v>6264</v>
      </c>
      <c r="AB32" s="26"/>
      <c r="AC32" s="19">
        <f>Q32+S32+U32+W32+Y32</f>
        <v>6264</v>
      </c>
      <c r="AE32" s="5" t="s">
        <v>0</v>
      </c>
      <c r="AF32" s="27">
        <f>IFERROR(B32/Q32,"N.A.")</f>
        <v>7002.3025435073632</v>
      </c>
      <c r="AG32" s="28"/>
      <c r="AH32" s="27">
        <f>IFERROR(D32/S32,"N.A.")</f>
        <v>7190.1414473684208</v>
      </c>
      <c r="AI32" s="28"/>
      <c r="AJ32" s="27" t="str">
        <f>IFERROR(F32/U32,"N.A.")</f>
        <v>N.A.</v>
      </c>
      <c r="AK32" s="28"/>
      <c r="AL32" s="27">
        <f>IFERROR(H32/W32,"N.A.")</f>
        <v>3040.3886925795055</v>
      </c>
      <c r="AM32" s="28"/>
      <c r="AN32" s="27" t="str">
        <f>IFERROR(J32/Y32,"N.A.")</f>
        <v>N.A.</v>
      </c>
      <c r="AO32" s="28"/>
      <c r="AP32" s="27">
        <f>IFERROR(L32/AA32,"N.A.")</f>
        <v>6680.7777777777774</v>
      </c>
      <c r="AQ32" s="28"/>
      <c r="AR32" s="16">
        <f>IFERROR(N32/AC32, "N.A.")</f>
        <v>6680.7777777777774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2388650</v>
      </c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2388650</v>
      </c>
      <c r="M39" s="13">
        <f>C39+E39+G39+I39+K39</f>
        <v>0</v>
      </c>
      <c r="N39" s="14">
        <f>L39+M39</f>
        <v>2388650</v>
      </c>
      <c r="P39" s="3" t="s">
        <v>12</v>
      </c>
      <c r="Q39" s="2">
        <v>608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608</v>
      </c>
      <c r="AB39" s="13">
        <f>R39+T39+V39+X39+Z39</f>
        <v>0</v>
      </c>
      <c r="AC39" s="14">
        <f>AA39+AB39</f>
        <v>608</v>
      </c>
      <c r="AE39" s="3" t="s">
        <v>12</v>
      </c>
      <c r="AF39" s="2">
        <f>IFERROR(B39/Q39, "N.A.")</f>
        <v>3928.7006578947367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3928.7006578947367</v>
      </c>
      <c r="AQ39" s="13" t="str">
        <f t="shared" si="30"/>
        <v>N.A.</v>
      </c>
      <c r="AR39" s="14">
        <f t="shared" si="30"/>
        <v>3928.7006578947367</v>
      </c>
    </row>
    <row r="40" spans="1:44" ht="15" customHeight="1" thickBot="1" x14ac:dyDescent="0.3">
      <c r="A40" s="3" t="s">
        <v>13</v>
      </c>
      <c r="B40" s="2">
        <v>3414200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3414200</v>
      </c>
      <c r="M40" s="13">
        <f t="shared" si="31"/>
        <v>0</v>
      </c>
      <c r="N40" s="14">
        <f t="shared" ref="N40:N42" si="32">L40+M40</f>
        <v>3414200</v>
      </c>
      <c r="P40" s="3" t="s">
        <v>13</v>
      </c>
      <c r="Q40" s="2">
        <v>724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724</v>
      </c>
      <c r="AB40" s="13">
        <f t="shared" si="33"/>
        <v>0</v>
      </c>
      <c r="AC40" s="14">
        <f t="shared" ref="AC40:AC42" si="34">AA40+AB40</f>
        <v>724</v>
      </c>
      <c r="AE40" s="3" t="s">
        <v>13</v>
      </c>
      <c r="AF40" s="2">
        <f t="shared" ref="AF40:AF43" si="35">IFERROR(B40/Q40, "N.A.")</f>
        <v>4715.7458563535911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4715.7458563535911</v>
      </c>
      <c r="AQ40" s="13" t="str">
        <f t="shared" si="30"/>
        <v>N.A.</v>
      </c>
      <c r="AR40" s="14">
        <f t="shared" si="30"/>
        <v>4715.7458563535911</v>
      </c>
    </row>
    <row r="41" spans="1:44" ht="15" customHeight="1" thickBot="1" x14ac:dyDescent="0.3">
      <c r="A41" s="3" t="s">
        <v>14</v>
      </c>
      <c r="B41" s="2">
        <v>5590860</v>
      </c>
      <c r="C41" s="2">
        <v>3745600</v>
      </c>
      <c r="D41" s="2"/>
      <c r="E41" s="2"/>
      <c r="F41" s="2"/>
      <c r="G41" s="2"/>
      <c r="H41" s="2"/>
      <c r="I41" s="2">
        <v>1109400</v>
      </c>
      <c r="J41" s="2"/>
      <c r="K41" s="2"/>
      <c r="L41" s="1">
        <f t="shared" si="31"/>
        <v>5590860</v>
      </c>
      <c r="M41" s="13">
        <f t="shared" si="31"/>
        <v>4855000</v>
      </c>
      <c r="N41" s="14">
        <f t="shared" si="32"/>
        <v>10445860</v>
      </c>
      <c r="P41" s="3" t="s">
        <v>14</v>
      </c>
      <c r="Q41" s="2">
        <v>1150</v>
      </c>
      <c r="R41" s="2">
        <v>724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258</v>
      </c>
      <c r="Y41" s="2">
        <v>0</v>
      </c>
      <c r="Z41" s="2">
        <v>0</v>
      </c>
      <c r="AA41" s="1">
        <f t="shared" si="33"/>
        <v>1150</v>
      </c>
      <c r="AB41" s="13">
        <f t="shared" si="33"/>
        <v>982</v>
      </c>
      <c r="AC41" s="14">
        <f t="shared" si="34"/>
        <v>2132</v>
      </c>
      <c r="AE41" s="3" t="s">
        <v>14</v>
      </c>
      <c r="AF41" s="2">
        <f t="shared" si="35"/>
        <v>4861.6173913043476</v>
      </c>
      <c r="AG41" s="2">
        <f t="shared" si="30"/>
        <v>5173.4806629834256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4300</v>
      </c>
      <c r="AN41" s="2" t="str">
        <f t="shared" si="30"/>
        <v>N.A.</v>
      </c>
      <c r="AO41" s="2" t="str">
        <f t="shared" si="30"/>
        <v>N.A.</v>
      </c>
      <c r="AP41" s="15">
        <f t="shared" si="30"/>
        <v>4861.6173913043476</v>
      </c>
      <c r="AQ41" s="13">
        <f t="shared" si="30"/>
        <v>4943.9918533604887</v>
      </c>
      <c r="AR41" s="14">
        <f t="shared" si="30"/>
        <v>4899.5590994371478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11393710</v>
      </c>
      <c r="C43" s="2">
        <v>3745600</v>
      </c>
      <c r="D43" s="2"/>
      <c r="E43" s="2"/>
      <c r="F43" s="2"/>
      <c r="G43" s="2"/>
      <c r="H43" s="2"/>
      <c r="I43" s="2">
        <v>1109400</v>
      </c>
      <c r="J43" s="2"/>
      <c r="K43" s="2"/>
      <c r="L43" s="1">
        <f t="shared" ref="L43" si="36">B43+D43+F43+H43+J43</f>
        <v>11393710</v>
      </c>
      <c r="M43" s="13">
        <f t="shared" ref="M43" si="37">C43+E43+G43+I43+K43</f>
        <v>4855000</v>
      </c>
      <c r="N43" s="17">
        <f t="shared" ref="N43" si="38">L43+M43</f>
        <v>16248710</v>
      </c>
      <c r="P43" s="4" t="s">
        <v>16</v>
      </c>
      <c r="Q43" s="2">
        <v>2482</v>
      </c>
      <c r="R43" s="2">
        <v>724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258</v>
      </c>
      <c r="Y43" s="2">
        <v>0</v>
      </c>
      <c r="Z43" s="2">
        <v>0</v>
      </c>
      <c r="AA43" s="1">
        <f t="shared" ref="AA43" si="39">Q43+S43+U43+W43+Y43</f>
        <v>2482</v>
      </c>
      <c r="AB43" s="13">
        <f t="shared" ref="AB43" si="40">R43+T43+V43+X43+Z43</f>
        <v>982</v>
      </c>
      <c r="AC43" s="17">
        <f t="shared" ref="AC43" si="41">AA43+AB43</f>
        <v>3464</v>
      </c>
      <c r="AE43" s="4" t="s">
        <v>16</v>
      </c>
      <c r="AF43" s="2">
        <f t="shared" si="35"/>
        <v>4590.5358581788878</v>
      </c>
      <c r="AG43" s="2">
        <f t="shared" si="30"/>
        <v>5173.4806629834256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>
        <f t="shared" si="30"/>
        <v>4300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4590.5358581788878</v>
      </c>
      <c r="AQ43" s="13">
        <f t="shared" ref="AQ43" si="43">IFERROR(M43/AB43, "N.A.")</f>
        <v>4943.9918533604887</v>
      </c>
      <c r="AR43" s="14">
        <f t="shared" ref="AR43" si="44">IFERROR(N43/AC43, "N.A.")</f>
        <v>4690.7361431870668</v>
      </c>
    </row>
    <row r="44" spans="1:44" ht="15" customHeight="1" thickBot="1" x14ac:dyDescent="0.3">
      <c r="A44" s="5" t="s">
        <v>0</v>
      </c>
      <c r="B44" s="24">
        <f>B43+C43</f>
        <v>15139310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1109400</v>
      </c>
      <c r="I44" s="26"/>
      <c r="J44" s="24">
        <f>J43+K43</f>
        <v>0</v>
      </c>
      <c r="K44" s="26"/>
      <c r="L44" s="24">
        <f>L43+M43</f>
        <v>16248710</v>
      </c>
      <c r="M44" s="25"/>
      <c r="N44" s="18">
        <f>B44+D44+F44+H44+J44</f>
        <v>16248710</v>
      </c>
      <c r="P44" s="5" t="s">
        <v>0</v>
      </c>
      <c r="Q44" s="24">
        <f>Q43+R43</f>
        <v>3206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258</v>
      </c>
      <c r="X44" s="26"/>
      <c r="Y44" s="24">
        <f>Y43+Z43</f>
        <v>0</v>
      </c>
      <c r="Z44" s="26"/>
      <c r="AA44" s="24">
        <f>AA43+AB43</f>
        <v>3464</v>
      </c>
      <c r="AB44" s="25"/>
      <c r="AC44" s="18">
        <f>Q44+S44+U44+W44+Y44</f>
        <v>3464</v>
      </c>
      <c r="AE44" s="5" t="s">
        <v>0</v>
      </c>
      <c r="AF44" s="27">
        <f>IFERROR(B44/Q44,"N.A.")</f>
        <v>4722.180286961946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4300</v>
      </c>
      <c r="AM44" s="28"/>
      <c r="AN44" s="27" t="str">
        <f>IFERROR(J44/Y44,"N.A.")</f>
        <v>N.A.</v>
      </c>
      <c r="AO44" s="28"/>
      <c r="AP44" s="27">
        <f>IFERROR(L44/AA44,"N.A.")</f>
        <v>4690.7361431870668</v>
      </c>
      <c r="AQ44" s="28"/>
      <c r="AR44" s="16">
        <f>IFERROR(N44/AC44, "N.A.")</f>
        <v>4690.7361431870668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34153981</v>
      </c>
      <c r="C15" s="2"/>
      <c r="D15" s="2">
        <v>17654455.999999996</v>
      </c>
      <c r="E15" s="2"/>
      <c r="F15" s="2">
        <v>30310119.999999996</v>
      </c>
      <c r="G15" s="2"/>
      <c r="H15" s="2">
        <v>47914250</v>
      </c>
      <c r="I15" s="2"/>
      <c r="J15" s="2">
        <v>0</v>
      </c>
      <c r="K15" s="2"/>
      <c r="L15" s="1">
        <f>B15+D15+F15+H15+J15</f>
        <v>130032807</v>
      </c>
      <c r="M15" s="13">
        <f>C15+E15+G15+I15+K15</f>
        <v>0</v>
      </c>
      <c r="N15" s="14">
        <f>L15+M15</f>
        <v>130032807</v>
      </c>
      <c r="P15" s="3" t="s">
        <v>12</v>
      </c>
      <c r="Q15" s="2">
        <v>6147</v>
      </c>
      <c r="R15" s="2">
        <v>0</v>
      </c>
      <c r="S15" s="2">
        <v>3890</v>
      </c>
      <c r="T15" s="2">
        <v>0</v>
      </c>
      <c r="U15" s="2">
        <v>3961</v>
      </c>
      <c r="V15" s="2">
        <v>0</v>
      </c>
      <c r="W15" s="2">
        <v>16216</v>
      </c>
      <c r="X15" s="2">
        <v>0</v>
      </c>
      <c r="Y15" s="2">
        <v>1760</v>
      </c>
      <c r="Z15" s="2">
        <v>0</v>
      </c>
      <c r="AA15" s="1">
        <f>Q15+S15+U15+W15+Y15</f>
        <v>31974</v>
      </c>
      <c r="AB15" s="13">
        <f>R15+T15+V15+X15+Z15</f>
        <v>0</v>
      </c>
      <c r="AC15" s="14">
        <f>AA15+AB15</f>
        <v>31974</v>
      </c>
      <c r="AE15" s="3" t="s">
        <v>12</v>
      </c>
      <c r="AF15" s="2">
        <f>IFERROR(B15/Q15, "N.A.")</f>
        <v>5556.2031885472588</v>
      </c>
      <c r="AG15" s="2" t="str">
        <f t="shared" ref="AG15:AR19" si="0">IFERROR(C15/R15, "N.A.")</f>
        <v>N.A.</v>
      </c>
      <c r="AH15" s="2">
        <f t="shared" si="0"/>
        <v>4538.4205655526985</v>
      </c>
      <c r="AI15" s="2" t="str">
        <f t="shared" si="0"/>
        <v>N.A.</v>
      </c>
      <c r="AJ15" s="2">
        <f t="shared" si="0"/>
        <v>7652.1383489017917</v>
      </c>
      <c r="AK15" s="2" t="str">
        <f t="shared" si="0"/>
        <v>N.A.</v>
      </c>
      <c r="AL15" s="2">
        <f t="shared" si="0"/>
        <v>2954.7514800197337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4066.8295177331584</v>
      </c>
      <c r="AQ15" s="13" t="str">
        <f t="shared" si="0"/>
        <v>N.A.</v>
      </c>
      <c r="AR15" s="14">
        <f t="shared" si="0"/>
        <v>4066.8295177331584</v>
      </c>
    </row>
    <row r="16" spans="1:44" ht="15" customHeight="1" thickBot="1" x14ac:dyDescent="0.3">
      <c r="A16" s="3" t="s">
        <v>13</v>
      </c>
      <c r="B16" s="2">
        <v>11123269.999999998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11123269.999999998</v>
      </c>
      <c r="M16" s="13">
        <f t="shared" si="1"/>
        <v>0</v>
      </c>
      <c r="N16" s="14">
        <f t="shared" ref="N16:N18" si="2">L16+M16</f>
        <v>11123269.999999998</v>
      </c>
      <c r="P16" s="3" t="s">
        <v>13</v>
      </c>
      <c r="Q16" s="2">
        <v>3621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3621</v>
      </c>
      <c r="AB16" s="13">
        <f t="shared" si="3"/>
        <v>0</v>
      </c>
      <c r="AC16" s="14">
        <f t="shared" ref="AC16:AC18" si="4">AA16+AB16</f>
        <v>3621</v>
      </c>
      <c r="AE16" s="3" t="s">
        <v>13</v>
      </c>
      <c r="AF16" s="2">
        <f t="shared" ref="AF16:AF19" si="5">IFERROR(B16/Q16, "N.A.")</f>
        <v>3071.8779342723001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3071.8779342723001</v>
      </c>
      <c r="AQ16" s="13" t="str">
        <f t="shared" si="0"/>
        <v>N.A.</v>
      </c>
      <c r="AR16" s="14">
        <f t="shared" si="0"/>
        <v>3071.8779342723001</v>
      </c>
    </row>
    <row r="17" spans="1:44" ht="15" customHeight="1" thickBot="1" x14ac:dyDescent="0.3">
      <c r="A17" s="3" t="s">
        <v>14</v>
      </c>
      <c r="B17" s="2">
        <v>74842432.99999997</v>
      </c>
      <c r="C17" s="2">
        <v>421400189.99999976</v>
      </c>
      <c r="D17" s="2">
        <v>24050216</v>
      </c>
      <c r="E17" s="2">
        <v>530000</v>
      </c>
      <c r="F17" s="2"/>
      <c r="G17" s="2">
        <v>36873890</v>
      </c>
      <c r="H17" s="2"/>
      <c r="I17" s="2">
        <v>15904840</v>
      </c>
      <c r="J17" s="2">
        <v>0</v>
      </c>
      <c r="K17" s="2"/>
      <c r="L17" s="1">
        <f t="shared" si="1"/>
        <v>98892648.99999997</v>
      </c>
      <c r="M17" s="13">
        <f t="shared" si="1"/>
        <v>474708919.99999976</v>
      </c>
      <c r="N17" s="14">
        <f t="shared" si="2"/>
        <v>573601568.99999976</v>
      </c>
      <c r="P17" s="3" t="s">
        <v>14</v>
      </c>
      <c r="Q17" s="2">
        <v>16523</v>
      </c>
      <c r="R17" s="2">
        <v>56650</v>
      </c>
      <c r="S17" s="2">
        <v>3364</v>
      </c>
      <c r="T17" s="2">
        <v>106</v>
      </c>
      <c r="U17" s="2">
        <v>0</v>
      </c>
      <c r="V17" s="2">
        <v>4372</v>
      </c>
      <c r="W17" s="2">
        <v>0</v>
      </c>
      <c r="X17" s="2">
        <v>2851</v>
      </c>
      <c r="Y17" s="2">
        <v>2124</v>
      </c>
      <c r="Z17" s="2">
        <v>0</v>
      </c>
      <c r="AA17" s="1">
        <f t="shared" si="3"/>
        <v>22011</v>
      </c>
      <c r="AB17" s="13">
        <f t="shared" si="3"/>
        <v>63979</v>
      </c>
      <c r="AC17" s="14">
        <f t="shared" si="4"/>
        <v>85990</v>
      </c>
      <c r="AE17" s="3" t="s">
        <v>14</v>
      </c>
      <c r="AF17" s="2">
        <f t="shared" si="5"/>
        <v>4529.591054893177</v>
      </c>
      <c r="AG17" s="2">
        <f t="shared" si="0"/>
        <v>7438.6617828773124</v>
      </c>
      <c r="AH17" s="2">
        <f t="shared" si="0"/>
        <v>7149.2913198573124</v>
      </c>
      <c r="AI17" s="2">
        <f t="shared" si="0"/>
        <v>5000</v>
      </c>
      <c r="AJ17" s="2" t="str">
        <f t="shared" si="0"/>
        <v>N.A.</v>
      </c>
      <c r="AK17" s="2">
        <f t="shared" si="0"/>
        <v>8434.1010978957001</v>
      </c>
      <c r="AL17" s="2" t="str">
        <f t="shared" si="0"/>
        <v>N.A.</v>
      </c>
      <c r="AM17" s="2">
        <f t="shared" si="0"/>
        <v>5578.68817958611</v>
      </c>
      <c r="AN17" s="2">
        <f t="shared" si="0"/>
        <v>0</v>
      </c>
      <c r="AO17" s="2" t="str">
        <f t="shared" si="0"/>
        <v>N.A.</v>
      </c>
      <c r="AP17" s="15">
        <f t="shared" si="0"/>
        <v>4492.8739721048551</v>
      </c>
      <c r="AQ17" s="13">
        <f t="shared" si="0"/>
        <v>7419.7614842370112</v>
      </c>
      <c r="AR17" s="14">
        <f t="shared" si="0"/>
        <v>6670.5613327131032</v>
      </c>
    </row>
    <row r="18" spans="1:44" ht="15" customHeight="1" thickBot="1" x14ac:dyDescent="0.3">
      <c r="A18" s="3" t="s">
        <v>15</v>
      </c>
      <c r="B18" s="2">
        <v>9046930.0000000019</v>
      </c>
      <c r="C18" s="2"/>
      <c r="D18" s="2">
        <v>371520</v>
      </c>
      <c r="E18" s="2"/>
      <c r="F18" s="2"/>
      <c r="G18" s="2">
        <v>3739102</v>
      </c>
      <c r="H18" s="2">
        <v>2519235.9999999995</v>
      </c>
      <c r="I18" s="2"/>
      <c r="J18" s="2">
        <v>0</v>
      </c>
      <c r="K18" s="2"/>
      <c r="L18" s="1">
        <f t="shared" si="1"/>
        <v>11937686.000000002</v>
      </c>
      <c r="M18" s="13">
        <f t="shared" si="1"/>
        <v>3739102</v>
      </c>
      <c r="N18" s="14">
        <f t="shared" si="2"/>
        <v>15676788.000000002</v>
      </c>
      <c r="P18" s="3" t="s">
        <v>15</v>
      </c>
      <c r="Q18" s="2">
        <v>2332</v>
      </c>
      <c r="R18" s="2">
        <v>0</v>
      </c>
      <c r="S18" s="2">
        <v>108</v>
      </c>
      <c r="T18" s="2">
        <v>0</v>
      </c>
      <c r="U18" s="2">
        <v>0</v>
      </c>
      <c r="V18" s="2">
        <v>1106</v>
      </c>
      <c r="W18" s="2">
        <v>2838</v>
      </c>
      <c r="X18" s="2">
        <v>0</v>
      </c>
      <c r="Y18" s="2">
        <v>324</v>
      </c>
      <c r="Z18" s="2">
        <v>0</v>
      </c>
      <c r="AA18" s="1">
        <f t="shared" si="3"/>
        <v>5602</v>
      </c>
      <c r="AB18" s="13">
        <f t="shared" si="3"/>
        <v>1106</v>
      </c>
      <c r="AC18" s="17">
        <f t="shared" si="4"/>
        <v>6708</v>
      </c>
      <c r="AE18" s="3" t="s">
        <v>15</v>
      </c>
      <c r="AF18" s="2">
        <f t="shared" si="5"/>
        <v>3879.4725557461416</v>
      </c>
      <c r="AG18" s="2" t="str">
        <f t="shared" si="0"/>
        <v>N.A.</v>
      </c>
      <c r="AH18" s="2">
        <f t="shared" si="0"/>
        <v>3440</v>
      </c>
      <c r="AI18" s="2" t="str">
        <f t="shared" si="0"/>
        <v>N.A.</v>
      </c>
      <c r="AJ18" s="2" t="str">
        <f t="shared" si="0"/>
        <v>N.A.</v>
      </c>
      <c r="AK18" s="2">
        <f t="shared" si="0"/>
        <v>3380.74321880651</v>
      </c>
      <c r="AL18" s="2">
        <f t="shared" si="0"/>
        <v>887.68005637773058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2130.968582649054</v>
      </c>
      <c r="AQ18" s="13">
        <f t="shared" si="0"/>
        <v>3380.74321880651</v>
      </c>
      <c r="AR18" s="14">
        <f t="shared" si="0"/>
        <v>2337.0286225402506</v>
      </c>
    </row>
    <row r="19" spans="1:44" ht="15" customHeight="1" thickBot="1" x14ac:dyDescent="0.3">
      <c r="A19" s="4" t="s">
        <v>16</v>
      </c>
      <c r="B19" s="2">
        <v>129166614.00000003</v>
      </c>
      <c r="C19" s="2">
        <v>421400189.99999976</v>
      </c>
      <c r="D19" s="2">
        <v>42076192.000000007</v>
      </c>
      <c r="E19" s="2">
        <v>530000</v>
      </c>
      <c r="F19" s="2">
        <v>30310119.999999996</v>
      </c>
      <c r="G19" s="2">
        <v>40612991.999999993</v>
      </c>
      <c r="H19" s="2">
        <v>50433485.999999993</v>
      </c>
      <c r="I19" s="2">
        <v>15904840</v>
      </c>
      <c r="J19" s="2">
        <v>0</v>
      </c>
      <c r="K19" s="2"/>
      <c r="L19" s="1">
        <f t="shared" ref="L19" si="6">B19+D19+F19+H19+J19</f>
        <v>251986412.00000003</v>
      </c>
      <c r="M19" s="13">
        <f t="shared" ref="M19" si="7">C19+E19+G19+I19+K19</f>
        <v>478448021.99999976</v>
      </c>
      <c r="N19" s="17">
        <f t="shared" ref="N19" si="8">L19+M19</f>
        <v>730434433.99999976</v>
      </c>
      <c r="P19" s="4" t="s">
        <v>16</v>
      </c>
      <c r="Q19" s="2">
        <v>28623</v>
      </c>
      <c r="R19" s="2">
        <v>56650</v>
      </c>
      <c r="S19" s="2">
        <v>7362</v>
      </c>
      <c r="T19" s="2">
        <v>106</v>
      </c>
      <c r="U19" s="2">
        <v>3961</v>
      </c>
      <c r="V19" s="2">
        <v>5478</v>
      </c>
      <c r="W19" s="2">
        <v>19054</v>
      </c>
      <c r="X19" s="2">
        <v>2851</v>
      </c>
      <c r="Y19" s="2">
        <v>4208</v>
      </c>
      <c r="Z19" s="2">
        <v>0</v>
      </c>
      <c r="AA19" s="1">
        <f t="shared" ref="AA19" si="9">Q19+S19+U19+W19+Y19</f>
        <v>63208</v>
      </c>
      <c r="AB19" s="13">
        <f t="shared" ref="AB19" si="10">R19+T19+V19+X19+Z19</f>
        <v>65085</v>
      </c>
      <c r="AC19" s="14">
        <f t="shared" ref="AC19" si="11">AA19+AB19</f>
        <v>128293</v>
      </c>
      <c r="AE19" s="4" t="s">
        <v>16</v>
      </c>
      <c r="AF19" s="2">
        <f t="shared" si="5"/>
        <v>4512.6860916046544</v>
      </c>
      <c r="AG19" s="2">
        <f t="shared" si="0"/>
        <v>7438.6617828773124</v>
      </c>
      <c r="AH19" s="2">
        <f t="shared" si="0"/>
        <v>5715.3208367291509</v>
      </c>
      <c r="AI19" s="2">
        <f t="shared" si="0"/>
        <v>5000</v>
      </c>
      <c r="AJ19" s="2">
        <f t="shared" si="0"/>
        <v>7652.1383489017917</v>
      </c>
      <c r="AK19" s="2">
        <f t="shared" si="0"/>
        <v>7413.8357064622114</v>
      </c>
      <c r="AL19" s="2">
        <f t="shared" si="0"/>
        <v>2646.8713131101076</v>
      </c>
      <c r="AM19" s="2">
        <f t="shared" si="0"/>
        <v>5578.68817958611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3986.622136438426</v>
      </c>
      <c r="AQ19" s="13">
        <f t="shared" ref="AQ19" si="13">IFERROR(M19/AB19, "N.A.")</f>
        <v>7351.1257893523816</v>
      </c>
      <c r="AR19" s="14">
        <f t="shared" ref="AR19" si="14">IFERROR(N19/AC19, "N.A.")</f>
        <v>5693.4862697107383</v>
      </c>
    </row>
    <row r="20" spans="1:44" ht="15" customHeight="1" thickBot="1" x14ac:dyDescent="0.3">
      <c r="A20" s="5" t="s">
        <v>0</v>
      </c>
      <c r="B20" s="24">
        <f>B19+C19</f>
        <v>550566803.99999976</v>
      </c>
      <c r="C20" s="26"/>
      <c r="D20" s="24">
        <f>D19+E19</f>
        <v>42606192.000000007</v>
      </c>
      <c r="E20" s="26"/>
      <c r="F20" s="24">
        <f>F19+G19</f>
        <v>70923111.999999985</v>
      </c>
      <c r="G20" s="26"/>
      <c r="H20" s="24">
        <f>H19+I19</f>
        <v>66338325.999999993</v>
      </c>
      <c r="I20" s="26"/>
      <c r="J20" s="24">
        <f>J19+K19</f>
        <v>0</v>
      </c>
      <c r="K20" s="26"/>
      <c r="L20" s="24">
        <f>L19+M19</f>
        <v>730434433.99999976</v>
      </c>
      <c r="M20" s="25"/>
      <c r="N20" s="18">
        <f>B20+D20+F20+H20+J20</f>
        <v>730434433.99999976</v>
      </c>
      <c r="P20" s="5" t="s">
        <v>0</v>
      </c>
      <c r="Q20" s="24">
        <f>Q19+R19</f>
        <v>85273</v>
      </c>
      <c r="R20" s="26"/>
      <c r="S20" s="24">
        <f>S19+T19</f>
        <v>7468</v>
      </c>
      <c r="T20" s="26"/>
      <c r="U20" s="24">
        <f>U19+V19</f>
        <v>9439</v>
      </c>
      <c r="V20" s="26"/>
      <c r="W20" s="24">
        <f>W19+X19</f>
        <v>21905</v>
      </c>
      <c r="X20" s="26"/>
      <c r="Y20" s="24">
        <f>Y19+Z19</f>
        <v>4208</v>
      </c>
      <c r="Z20" s="26"/>
      <c r="AA20" s="24">
        <f>AA19+AB19</f>
        <v>128293</v>
      </c>
      <c r="AB20" s="26"/>
      <c r="AC20" s="19">
        <f>Q20+S20+U20+W20+Y20</f>
        <v>128293</v>
      </c>
      <c r="AE20" s="5" t="s">
        <v>0</v>
      </c>
      <c r="AF20" s="27">
        <f>IFERROR(B20/Q20,"N.A.")</f>
        <v>6456.5196955660031</v>
      </c>
      <c r="AG20" s="28"/>
      <c r="AH20" s="27">
        <f>IFERROR(D20/S20,"N.A.")</f>
        <v>5705.167648634173</v>
      </c>
      <c r="AI20" s="28"/>
      <c r="AJ20" s="27">
        <f>IFERROR(F20/U20,"N.A.")</f>
        <v>7513.8374827841917</v>
      </c>
      <c r="AK20" s="28"/>
      <c r="AL20" s="27">
        <f>IFERROR(H20/W20,"N.A.")</f>
        <v>3028.4558776535036</v>
      </c>
      <c r="AM20" s="28"/>
      <c r="AN20" s="27">
        <f>IFERROR(J20/Y20,"N.A.")</f>
        <v>0</v>
      </c>
      <c r="AO20" s="28"/>
      <c r="AP20" s="27">
        <f>IFERROR(L20/AA20,"N.A.")</f>
        <v>5693.4862697107383</v>
      </c>
      <c r="AQ20" s="28"/>
      <c r="AR20" s="16">
        <f>IFERROR(N20/AC20, "N.A.")</f>
        <v>5693.4862697107383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29306735.999999996</v>
      </c>
      <c r="C27" s="2"/>
      <c r="D27" s="2">
        <v>17654455.999999996</v>
      </c>
      <c r="E27" s="2"/>
      <c r="F27" s="2">
        <v>23562819.999999993</v>
      </c>
      <c r="G27" s="2"/>
      <c r="H27" s="2">
        <v>28575420.000000004</v>
      </c>
      <c r="I27" s="2"/>
      <c r="J27" s="2">
        <v>0</v>
      </c>
      <c r="K27" s="2"/>
      <c r="L27" s="1">
        <f>B27+D27+F27+H27+J27</f>
        <v>99099431.999999985</v>
      </c>
      <c r="M27" s="13">
        <f>C27+E27+G27+I27+K27</f>
        <v>0</v>
      </c>
      <c r="N27" s="14">
        <f>L27+M27</f>
        <v>99099431.999999985</v>
      </c>
      <c r="P27" s="3" t="s">
        <v>12</v>
      </c>
      <c r="Q27" s="2">
        <v>4588</v>
      </c>
      <c r="R27" s="2">
        <v>0</v>
      </c>
      <c r="S27" s="2">
        <v>3890</v>
      </c>
      <c r="T27" s="2">
        <v>0</v>
      </c>
      <c r="U27" s="2">
        <v>3359</v>
      </c>
      <c r="V27" s="2">
        <v>0</v>
      </c>
      <c r="W27" s="2">
        <v>8184</v>
      </c>
      <c r="X27" s="2">
        <v>0</v>
      </c>
      <c r="Y27" s="2">
        <v>620</v>
      </c>
      <c r="Z27" s="2">
        <v>0</v>
      </c>
      <c r="AA27" s="1">
        <f>Q27+S27+U27+W27+Y27</f>
        <v>20641</v>
      </c>
      <c r="AB27" s="13">
        <f>R27+T27+V27+X27+Z27</f>
        <v>0</v>
      </c>
      <c r="AC27" s="14">
        <f>AA27+AB27</f>
        <v>20641</v>
      </c>
      <c r="AE27" s="3" t="s">
        <v>12</v>
      </c>
      <c r="AF27" s="2">
        <f>IFERROR(B27/Q27, "N.A.")</f>
        <v>6387.6931124673056</v>
      </c>
      <c r="AG27" s="2" t="str">
        <f t="shared" ref="AG27:AR31" si="15">IFERROR(C27/R27, "N.A.")</f>
        <v>N.A.</v>
      </c>
      <c r="AH27" s="2">
        <f t="shared" si="15"/>
        <v>4538.4205655526985</v>
      </c>
      <c r="AI27" s="2" t="str">
        <f t="shared" si="15"/>
        <v>N.A.</v>
      </c>
      <c r="AJ27" s="2">
        <f t="shared" si="15"/>
        <v>7014.8317951771342</v>
      </c>
      <c r="AK27" s="2" t="str">
        <f t="shared" si="15"/>
        <v>N.A.</v>
      </c>
      <c r="AL27" s="2">
        <f t="shared" si="15"/>
        <v>3491.6202346041059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4801.0964585049169</v>
      </c>
      <c r="AQ27" s="13" t="str">
        <f t="shared" si="15"/>
        <v>N.A.</v>
      </c>
      <c r="AR27" s="14">
        <f t="shared" si="15"/>
        <v>4801.0964585049169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34848925</v>
      </c>
      <c r="C29" s="2">
        <v>246037035.99999997</v>
      </c>
      <c r="D29" s="2">
        <v>22569200.000000004</v>
      </c>
      <c r="E29" s="2"/>
      <c r="F29" s="2"/>
      <c r="G29" s="2">
        <v>26488460.000000004</v>
      </c>
      <c r="H29" s="2"/>
      <c r="I29" s="2">
        <v>12413699.999999998</v>
      </c>
      <c r="J29" s="2">
        <v>0</v>
      </c>
      <c r="K29" s="2"/>
      <c r="L29" s="1">
        <f t="shared" si="16"/>
        <v>57418125</v>
      </c>
      <c r="M29" s="13">
        <f t="shared" si="16"/>
        <v>284939196</v>
      </c>
      <c r="N29" s="14">
        <f t="shared" si="17"/>
        <v>342357321</v>
      </c>
      <c r="P29" s="3" t="s">
        <v>14</v>
      </c>
      <c r="Q29" s="2">
        <v>6811</v>
      </c>
      <c r="R29" s="2">
        <v>31709</v>
      </c>
      <c r="S29" s="2">
        <v>2745</v>
      </c>
      <c r="T29" s="2">
        <v>0</v>
      </c>
      <c r="U29" s="2">
        <v>0</v>
      </c>
      <c r="V29" s="2">
        <v>2825</v>
      </c>
      <c r="W29" s="2">
        <v>0</v>
      </c>
      <c r="X29" s="2">
        <v>1060</v>
      </c>
      <c r="Y29" s="2">
        <v>1480</v>
      </c>
      <c r="Z29" s="2">
        <v>0</v>
      </c>
      <c r="AA29" s="1">
        <f t="shared" si="18"/>
        <v>11036</v>
      </c>
      <c r="AB29" s="13">
        <f t="shared" si="18"/>
        <v>35594</v>
      </c>
      <c r="AC29" s="14">
        <f t="shared" si="19"/>
        <v>46630</v>
      </c>
      <c r="AE29" s="3" t="s">
        <v>14</v>
      </c>
      <c r="AF29" s="2">
        <f t="shared" si="20"/>
        <v>5116.5651152547352</v>
      </c>
      <c r="AG29" s="2">
        <f t="shared" si="15"/>
        <v>7759.2177615188111</v>
      </c>
      <c r="AH29" s="2">
        <f t="shared" si="15"/>
        <v>8221.9307832422601</v>
      </c>
      <c r="AI29" s="2" t="str">
        <f t="shared" si="15"/>
        <v>N.A.</v>
      </c>
      <c r="AJ29" s="2" t="str">
        <f t="shared" si="15"/>
        <v>N.A.</v>
      </c>
      <c r="AK29" s="2">
        <f t="shared" si="15"/>
        <v>9376.4460176991161</v>
      </c>
      <c r="AL29" s="2" t="str">
        <f t="shared" si="15"/>
        <v>N.A.</v>
      </c>
      <c r="AM29" s="2">
        <f t="shared" si="15"/>
        <v>11711.037735849055</v>
      </c>
      <c r="AN29" s="2">
        <f t="shared" si="15"/>
        <v>0</v>
      </c>
      <c r="AO29" s="2" t="str">
        <f t="shared" si="15"/>
        <v>N.A.</v>
      </c>
      <c r="AP29" s="15">
        <f t="shared" si="15"/>
        <v>5202.8021928234866</v>
      </c>
      <c r="AQ29" s="13">
        <f t="shared" si="15"/>
        <v>8005.2592009889304</v>
      </c>
      <c r="AR29" s="14">
        <f t="shared" si="15"/>
        <v>7341.9970190864251</v>
      </c>
    </row>
    <row r="30" spans="1:44" ht="15" customHeight="1" thickBot="1" x14ac:dyDescent="0.3">
      <c r="A30" s="3" t="s">
        <v>15</v>
      </c>
      <c r="B30" s="2">
        <v>9046930.0000000019</v>
      </c>
      <c r="C30" s="2"/>
      <c r="D30" s="2">
        <v>371520</v>
      </c>
      <c r="E30" s="2"/>
      <c r="F30" s="2"/>
      <c r="G30" s="2">
        <v>2586702</v>
      </c>
      <c r="H30" s="2">
        <v>2214796.0000000005</v>
      </c>
      <c r="I30" s="2"/>
      <c r="J30" s="2">
        <v>0</v>
      </c>
      <c r="K30" s="2"/>
      <c r="L30" s="1">
        <f t="shared" si="16"/>
        <v>11633246.000000002</v>
      </c>
      <c r="M30" s="13">
        <f t="shared" si="16"/>
        <v>2586702</v>
      </c>
      <c r="N30" s="14">
        <f t="shared" si="17"/>
        <v>14219948.000000002</v>
      </c>
      <c r="P30" s="3" t="s">
        <v>15</v>
      </c>
      <c r="Q30" s="2">
        <v>2332</v>
      </c>
      <c r="R30" s="2">
        <v>0</v>
      </c>
      <c r="S30" s="2">
        <v>108</v>
      </c>
      <c r="T30" s="2">
        <v>0</v>
      </c>
      <c r="U30" s="2">
        <v>0</v>
      </c>
      <c r="V30" s="2">
        <v>838</v>
      </c>
      <c r="W30" s="2">
        <v>2602</v>
      </c>
      <c r="X30" s="2">
        <v>0</v>
      </c>
      <c r="Y30" s="2">
        <v>216</v>
      </c>
      <c r="Z30" s="2">
        <v>0</v>
      </c>
      <c r="AA30" s="1">
        <f t="shared" si="18"/>
        <v>5258</v>
      </c>
      <c r="AB30" s="13">
        <f t="shared" si="18"/>
        <v>838</v>
      </c>
      <c r="AC30" s="17">
        <f t="shared" si="19"/>
        <v>6096</v>
      </c>
      <c r="AE30" s="3" t="s">
        <v>15</v>
      </c>
      <c r="AF30" s="2">
        <f t="shared" si="20"/>
        <v>3879.4725557461416</v>
      </c>
      <c r="AG30" s="2" t="str">
        <f t="shared" si="15"/>
        <v>N.A.</v>
      </c>
      <c r="AH30" s="2">
        <f t="shared" si="15"/>
        <v>3440</v>
      </c>
      <c r="AI30" s="2" t="str">
        <f t="shared" si="15"/>
        <v>N.A.</v>
      </c>
      <c r="AJ30" s="2" t="str">
        <f t="shared" si="15"/>
        <v>N.A.</v>
      </c>
      <c r="AK30" s="2">
        <f t="shared" si="15"/>
        <v>3086.7565632458236</v>
      </c>
      <c r="AL30" s="2">
        <f t="shared" si="15"/>
        <v>851.1898539584937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2212.4849752757705</v>
      </c>
      <c r="AQ30" s="13">
        <f t="shared" si="15"/>
        <v>3086.7565632458236</v>
      </c>
      <c r="AR30" s="14">
        <f t="shared" si="15"/>
        <v>2332.6686351706039</v>
      </c>
    </row>
    <row r="31" spans="1:44" ht="15" customHeight="1" thickBot="1" x14ac:dyDescent="0.3">
      <c r="A31" s="4" t="s">
        <v>16</v>
      </c>
      <c r="B31" s="2">
        <v>73202591</v>
      </c>
      <c r="C31" s="2">
        <v>246037035.99999997</v>
      </c>
      <c r="D31" s="2">
        <v>40595176</v>
      </c>
      <c r="E31" s="2"/>
      <c r="F31" s="2">
        <v>23562819.999999993</v>
      </c>
      <c r="G31" s="2">
        <v>29075162</v>
      </c>
      <c r="H31" s="2">
        <v>30790215.999999989</v>
      </c>
      <c r="I31" s="2">
        <v>12413699.999999998</v>
      </c>
      <c r="J31" s="2">
        <v>0</v>
      </c>
      <c r="K31" s="2"/>
      <c r="L31" s="1">
        <f t="shared" ref="L31" si="21">B31+D31+F31+H31+J31</f>
        <v>168150803</v>
      </c>
      <c r="M31" s="13">
        <f t="shared" ref="M31" si="22">C31+E31+G31+I31+K31</f>
        <v>287525898</v>
      </c>
      <c r="N31" s="17">
        <f t="shared" ref="N31" si="23">L31+M31</f>
        <v>455676701</v>
      </c>
      <c r="P31" s="4" t="s">
        <v>16</v>
      </c>
      <c r="Q31" s="2">
        <v>13731</v>
      </c>
      <c r="R31" s="2">
        <v>31709</v>
      </c>
      <c r="S31" s="2">
        <v>6743</v>
      </c>
      <c r="T31" s="2">
        <v>0</v>
      </c>
      <c r="U31" s="2">
        <v>3359</v>
      </c>
      <c r="V31" s="2">
        <v>3663</v>
      </c>
      <c r="W31" s="2">
        <v>10786</v>
      </c>
      <c r="X31" s="2">
        <v>1060</v>
      </c>
      <c r="Y31" s="2">
        <v>2316</v>
      </c>
      <c r="Z31" s="2">
        <v>0</v>
      </c>
      <c r="AA31" s="1">
        <f t="shared" ref="AA31" si="24">Q31+S31+U31+W31+Y31</f>
        <v>36935</v>
      </c>
      <c r="AB31" s="13">
        <f t="shared" ref="AB31" si="25">R31+T31+V31+X31+Z31</f>
        <v>36432</v>
      </c>
      <c r="AC31" s="14">
        <f t="shared" ref="AC31" si="26">AA31+AB31</f>
        <v>73367</v>
      </c>
      <c r="AE31" s="4" t="s">
        <v>16</v>
      </c>
      <c r="AF31" s="2">
        <f t="shared" si="20"/>
        <v>5331.1915373971306</v>
      </c>
      <c r="AG31" s="2">
        <f t="shared" si="15"/>
        <v>7759.2177615188111</v>
      </c>
      <c r="AH31" s="2">
        <f t="shared" si="15"/>
        <v>6020.3434672994217</v>
      </c>
      <c r="AI31" s="2" t="str">
        <f t="shared" si="15"/>
        <v>N.A.</v>
      </c>
      <c r="AJ31" s="2">
        <f t="shared" si="15"/>
        <v>7014.8317951771342</v>
      </c>
      <c r="AK31" s="2">
        <f t="shared" si="15"/>
        <v>7937.5271635271638</v>
      </c>
      <c r="AL31" s="2">
        <f t="shared" si="15"/>
        <v>2854.6463934730195</v>
      </c>
      <c r="AM31" s="2">
        <f t="shared" si="15"/>
        <v>11711.037735849055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4552.614132936239</v>
      </c>
      <c r="AQ31" s="13">
        <f t="shared" ref="AQ31" si="28">IFERROR(M31/AB31, "N.A.")</f>
        <v>7892.125</v>
      </c>
      <c r="AR31" s="14">
        <f t="shared" ref="AR31" si="29">IFERROR(N31/AC31, "N.A.")</f>
        <v>6210.9218177109597</v>
      </c>
    </row>
    <row r="32" spans="1:44" ht="15" customHeight="1" thickBot="1" x14ac:dyDescent="0.3">
      <c r="A32" s="5" t="s">
        <v>0</v>
      </c>
      <c r="B32" s="24">
        <f>B31+C31</f>
        <v>319239627</v>
      </c>
      <c r="C32" s="26"/>
      <c r="D32" s="24">
        <f>D31+E31</f>
        <v>40595176</v>
      </c>
      <c r="E32" s="26"/>
      <c r="F32" s="24">
        <f>F31+G31</f>
        <v>52637981.999999993</v>
      </c>
      <c r="G32" s="26"/>
      <c r="H32" s="24">
        <f>H31+I31</f>
        <v>43203915.999999985</v>
      </c>
      <c r="I32" s="26"/>
      <c r="J32" s="24">
        <f>J31+K31</f>
        <v>0</v>
      </c>
      <c r="K32" s="26"/>
      <c r="L32" s="24">
        <f>L31+M31</f>
        <v>455676701</v>
      </c>
      <c r="M32" s="25"/>
      <c r="N32" s="18">
        <f>B32+D32+F32+H32+J32</f>
        <v>455676701</v>
      </c>
      <c r="P32" s="5" t="s">
        <v>0</v>
      </c>
      <c r="Q32" s="24">
        <f>Q31+R31</f>
        <v>45440</v>
      </c>
      <c r="R32" s="26"/>
      <c r="S32" s="24">
        <f>S31+T31</f>
        <v>6743</v>
      </c>
      <c r="T32" s="26"/>
      <c r="U32" s="24">
        <f>U31+V31</f>
        <v>7022</v>
      </c>
      <c r="V32" s="26"/>
      <c r="W32" s="24">
        <f>W31+X31</f>
        <v>11846</v>
      </c>
      <c r="X32" s="26"/>
      <c r="Y32" s="24">
        <f>Y31+Z31</f>
        <v>2316</v>
      </c>
      <c r="Z32" s="26"/>
      <c r="AA32" s="24">
        <f>AA31+AB31</f>
        <v>73367</v>
      </c>
      <c r="AB32" s="26"/>
      <c r="AC32" s="19">
        <f>Q32+S32+U32+W32+Y32</f>
        <v>73367</v>
      </c>
      <c r="AE32" s="5" t="s">
        <v>0</v>
      </c>
      <c r="AF32" s="27">
        <f>IFERROR(B32/Q32,"N.A.")</f>
        <v>7025.5199603873243</v>
      </c>
      <c r="AG32" s="28"/>
      <c r="AH32" s="27">
        <f>IFERROR(D32/S32,"N.A.")</f>
        <v>6020.3434672994217</v>
      </c>
      <c r="AI32" s="28"/>
      <c r="AJ32" s="27">
        <f>IFERROR(F32/U32,"N.A.")</f>
        <v>7496.1523782398162</v>
      </c>
      <c r="AK32" s="28"/>
      <c r="AL32" s="27">
        <f>IFERROR(H32/W32,"N.A.")</f>
        <v>3647.1311835218626</v>
      </c>
      <c r="AM32" s="28"/>
      <c r="AN32" s="27">
        <f>IFERROR(J32/Y32,"N.A.")</f>
        <v>0</v>
      </c>
      <c r="AO32" s="28"/>
      <c r="AP32" s="27">
        <f>IFERROR(L32/AA32,"N.A.")</f>
        <v>6210.9218177109597</v>
      </c>
      <c r="AQ32" s="28"/>
      <c r="AR32" s="16">
        <f>IFERROR(N32/AC32, "N.A.")</f>
        <v>6210.9218177109597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4847245</v>
      </c>
      <c r="C39" s="2"/>
      <c r="D39" s="2"/>
      <c r="E39" s="2"/>
      <c r="F39" s="2">
        <v>6747300</v>
      </c>
      <c r="G39" s="2"/>
      <c r="H39" s="2">
        <v>19338829.999999996</v>
      </c>
      <c r="I39" s="2"/>
      <c r="J39" s="2">
        <v>0</v>
      </c>
      <c r="K39" s="2"/>
      <c r="L39" s="1">
        <f>B39+D39+F39+H39+J39</f>
        <v>30933374.999999996</v>
      </c>
      <c r="M39" s="13">
        <f>C39+E39+G39+I39+K39</f>
        <v>0</v>
      </c>
      <c r="N39" s="14">
        <f>L39+M39</f>
        <v>30933374.999999996</v>
      </c>
      <c r="P39" s="3" t="s">
        <v>12</v>
      </c>
      <c r="Q39" s="2">
        <v>1559</v>
      </c>
      <c r="R39" s="2">
        <v>0</v>
      </c>
      <c r="S39" s="2">
        <v>0</v>
      </c>
      <c r="T39" s="2">
        <v>0</v>
      </c>
      <c r="U39" s="2">
        <v>602</v>
      </c>
      <c r="V39" s="2">
        <v>0</v>
      </c>
      <c r="W39" s="2">
        <v>8032</v>
      </c>
      <c r="X39" s="2">
        <v>0</v>
      </c>
      <c r="Y39" s="2">
        <v>1140</v>
      </c>
      <c r="Z39" s="2">
        <v>0</v>
      </c>
      <c r="AA39" s="1">
        <f>Q39+S39+U39+W39+Y39</f>
        <v>11333</v>
      </c>
      <c r="AB39" s="13">
        <f>R39+T39+V39+X39+Z39</f>
        <v>0</v>
      </c>
      <c r="AC39" s="14">
        <f>AA39+AB39</f>
        <v>11333</v>
      </c>
      <c r="AE39" s="3" t="s">
        <v>12</v>
      </c>
      <c r="AF39" s="2">
        <f>IFERROR(B39/Q39, "N.A.")</f>
        <v>3109.2014111610006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11208.139534883721</v>
      </c>
      <c r="AK39" s="2" t="str">
        <f t="shared" si="30"/>
        <v>N.A.</v>
      </c>
      <c r="AL39" s="2">
        <f t="shared" si="30"/>
        <v>2407.7228585657367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2729.4957204623661</v>
      </c>
      <c r="AQ39" s="13" t="str">
        <f t="shared" si="30"/>
        <v>N.A.</v>
      </c>
      <c r="AR39" s="14">
        <f t="shared" si="30"/>
        <v>2729.4957204623661</v>
      </c>
    </row>
    <row r="40" spans="1:44" ht="15" customHeight="1" thickBot="1" x14ac:dyDescent="0.3">
      <c r="A40" s="3" t="s">
        <v>13</v>
      </c>
      <c r="B40" s="2">
        <v>11123269.999999998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11123269.999999998</v>
      </c>
      <c r="M40" s="13">
        <f t="shared" si="31"/>
        <v>0</v>
      </c>
      <c r="N40" s="14">
        <f t="shared" ref="N40:N42" si="32">L40+M40</f>
        <v>11123269.999999998</v>
      </c>
      <c r="P40" s="3" t="s">
        <v>13</v>
      </c>
      <c r="Q40" s="2">
        <v>3621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3621</v>
      </c>
      <c r="AB40" s="13">
        <f t="shared" si="33"/>
        <v>0</v>
      </c>
      <c r="AC40" s="14">
        <f t="shared" ref="AC40:AC42" si="34">AA40+AB40</f>
        <v>3621</v>
      </c>
      <c r="AE40" s="3" t="s">
        <v>13</v>
      </c>
      <c r="AF40" s="2">
        <f t="shared" ref="AF40:AF43" si="35">IFERROR(B40/Q40, "N.A.")</f>
        <v>3071.8779342723001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3071.8779342723001</v>
      </c>
      <c r="AQ40" s="13" t="str">
        <f t="shared" si="30"/>
        <v>N.A.</v>
      </c>
      <c r="AR40" s="14">
        <f t="shared" si="30"/>
        <v>3071.8779342723001</v>
      </c>
    </row>
    <row r="41" spans="1:44" ht="15" customHeight="1" thickBot="1" x14ac:dyDescent="0.3">
      <c r="A41" s="3" t="s">
        <v>14</v>
      </c>
      <c r="B41" s="2">
        <v>39993508.000000007</v>
      </c>
      <c r="C41" s="2">
        <v>175363154</v>
      </c>
      <c r="D41" s="2">
        <v>1481016</v>
      </c>
      <c r="E41" s="2">
        <v>530000</v>
      </c>
      <c r="F41" s="2"/>
      <c r="G41" s="2">
        <v>10385430</v>
      </c>
      <c r="H41" s="2"/>
      <c r="I41" s="2">
        <v>3491139.9999999995</v>
      </c>
      <c r="J41" s="2">
        <v>0</v>
      </c>
      <c r="K41" s="2"/>
      <c r="L41" s="1">
        <f t="shared" si="31"/>
        <v>41474524.000000007</v>
      </c>
      <c r="M41" s="13">
        <f t="shared" si="31"/>
        <v>189769724</v>
      </c>
      <c r="N41" s="14">
        <f t="shared" si="32"/>
        <v>231244248</v>
      </c>
      <c r="P41" s="3" t="s">
        <v>14</v>
      </c>
      <c r="Q41" s="2">
        <v>9712</v>
      </c>
      <c r="R41" s="2">
        <v>24941</v>
      </c>
      <c r="S41" s="2">
        <v>619</v>
      </c>
      <c r="T41" s="2">
        <v>106</v>
      </c>
      <c r="U41" s="2">
        <v>0</v>
      </c>
      <c r="V41" s="2">
        <v>1547</v>
      </c>
      <c r="W41" s="2">
        <v>0</v>
      </c>
      <c r="X41" s="2">
        <v>1791</v>
      </c>
      <c r="Y41" s="2">
        <v>644</v>
      </c>
      <c r="Z41" s="2">
        <v>0</v>
      </c>
      <c r="AA41" s="1">
        <f t="shared" si="33"/>
        <v>10975</v>
      </c>
      <c r="AB41" s="13">
        <f t="shared" si="33"/>
        <v>28385</v>
      </c>
      <c r="AC41" s="14">
        <f t="shared" si="34"/>
        <v>39360</v>
      </c>
      <c r="AE41" s="3" t="s">
        <v>14</v>
      </c>
      <c r="AF41" s="2">
        <f t="shared" si="35"/>
        <v>4117.9476935749599</v>
      </c>
      <c r="AG41" s="2">
        <f t="shared" si="30"/>
        <v>7031.1196022613367</v>
      </c>
      <c r="AH41" s="2">
        <f t="shared" si="30"/>
        <v>2392.59450726979</v>
      </c>
      <c r="AI41" s="2">
        <f t="shared" si="30"/>
        <v>5000</v>
      </c>
      <c r="AJ41" s="2" t="str">
        <f t="shared" si="30"/>
        <v>N.A.</v>
      </c>
      <c r="AK41" s="2">
        <f t="shared" si="30"/>
        <v>6713.2708468002584</v>
      </c>
      <c r="AL41" s="2" t="str">
        <f t="shared" si="30"/>
        <v>N.A.</v>
      </c>
      <c r="AM41" s="2">
        <f t="shared" si="30"/>
        <v>1949.2685650474593</v>
      </c>
      <c r="AN41" s="2">
        <f t="shared" si="30"/>
        <v>0</v>
      </c>
      <c r="AO41" s="2" t="str">
        <f t="shared" si="30"/>
        <v>N.A.</v>
      </c>
      <c r="AP41" s="15">
        <f t="shared" si="30"/>
        <v>3778.9999088838276</v>
      </c>
      <c r="AQ41" s="13">
        <f t="shared" si="30"/>
        <v>6685.5636427690679</v>
      </c>
      <c r="AR41" s="14">
        <f t="shared" si="30"/>
        <v>5875.1079268292679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1152400</v>
      </c>
      <c r="H42" s="2">
        <v>304440</v>
      </c>
      <c r="I42" s="2"/>
      <c r="J42" s="2">
        <v>0</v>
      </c>
      <c r="K42" s="2"/>
      <c r="L42" s="1">
        <f t="shared" si="31"/>
        <v>304440</v>
      </c>
      <c r="M42" s="13">
        <f t="shared" si="31"/>
        <v>1152400</v>
      </c>
      <c r="N42" s="14">
        <f t="shared" si="32"/>
        <v>1456840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268</v>
      </c>
      <c r="W42" s="2">
        <v>236</v>
      </c>
      <c r="X42" s="2">
        <v>0</v>
      </c>
      <c r="Y42" s="2">
        <v>108</v>
      </c>
      <c r="Z42" s="2">
        <v>0</v>
      </c>
      <c r="AA42" s="1">
        <f t="shared" si="33"/>
        <v>344</v>
      </c>
      <c r="AB42" s="13">
        <f t="shared" si="33"/>
        <v>268</v>
      </c>
      <c r="AC42" s="14">
        <f t="shared" si="34"/>
        <v>612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4300</v>
      </c>
      <c r="AL42" s="2">
        <f t="shared" si="30"/>
        <v>1290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885</v>
      </c>
      <c r="AQ42" s="13">
        <f t="shared" si="30"/>
        <v>4300</v>
      </c>
      <c r="AR42" s="14">
        <f t="shared" si="30"/>
        <v>2380.4575163398695</v>
      </c>
    </row>
    <row r="43" spans="1:44" ht="15" customHeight="1" thickBot="1" x14ac:dyDescent="0.3">
      <c r="A43" s="4" t="s">
        <v>16</v>
      </c>
      <c r="B43" s="2">
        <v>55964022.999999993</v>
      </c>
      <c r="C43" s="2">
        <v>175363154</v>
      </c>
      <c r="D43" s="2">
        <v>1481016</v>
      </c>
      <c r="E43" s="2">
        <v>530000</v>
      </c>
      <c r="F43" s="2">
        <v>6747300</v>
      </c>
      <c r="G43" s="2">
        <v>11537830</v>
      </c>
      <c r="H43" s="2">
        <v>19643270.000000004</v>
      </c>
      <c r="I43" s="2">
        <v>3491139.9999999995</v>
      </c>
      <c r="J43" s="2">
        <v>0</v>
      </c>
      <c r="K43" s="2"/>
      <c r="L43" s="1">
        <f t="shared" ref="L43" si="36">B43+D43+F43+H43+J43</f>
        <v>83835609</v>
      </c>
      <c r="M43" s="13">
        <f t="shared" ref="M43" si="37">C43+E43+G43+I43+K43</f>
        <v>190922124</v>
      </c>
      <c r="N43" s="17">
        <f t="shared" ref="N43" si="38">L43+M43</f>
        <v>274757733</v>
      </c>
      <c r="P43" s="4" t="s">
        <v>16</v>
      </c>
      <c r="Q43" s="2">
        <v>14892</v>
      </c>
      <c r="R43" s="2">
        <v>24941</v>
      </c>
      <c r="S43" s="2">
        <v>619</v>
      </c>
      <c r="T43" s="2">
        <v>106</v>
      </c>
      <c r="U43" s="2">
        <v>602</v>
      </c>
      <c r="V43" s="2">
        <v>1815</v>
      </c>
      <c r="W43" s="2">
        <v>8268</v>
      </c>
      <c r="X43" s="2">
        <v>1791</v>
      </c>
      <c r="Y43" s="2">
        <v>1892</v>
      </c>
      <c r="Z43" s="2">
        <v>0</v>
      </c>
      <c r="AA43" s="1">
        <f t="shared" ref="AA43" si="39">Q43+S43+U43+W43+Y43</f>
        <v>26273</v>
      </c>
      <c r="AB43" s="13">
        <f t="shared" ref="AB43" si="40">R43+T43+V43+X43+Z43</f>
        <v>28653</v>
      </c>
      <c r="AC43" s="17">
        <f t="shared" ref="AC43" si="41">AA43+AB43</f>
        <v>54926</v>
      </c>
      <c r="AE43" s="4" t="s">
        <v>16</v>
      </c>
      <c r="AF43" s="2">
        <f t="shared" si="35"/>
        <v>3757.9924120333058</v>
      </c>
      <c r="AG43" s="2">
        <f t="shared" si="30"/>
        <v>7031.1196022613367</v>
      </c>
      <c r="AH43" s="2">
        <f t="shared" si="30"/>
        <v>2392.59450726979</v>
      </c>
      <c r="AI43" s="2">
        <f t="shared" si="30"/>
        <v>5000</v>
      </c>
      <c r="AJ43" s="2">
        <f t="shared" si="30"/>
        <v>11208.139534883721</v>
      </c>
      <c r="AK43" s="2">
        <f t="shared" si="30"/>
        <v>6356.9311294765839</v>
      </c>
      <c r="AL43" s="2">
        <f t="shared" si="30"/>
        <v>2375.8188195452349</v>
      </c>
      <c r="AM43" s="2">
        <f t="shared" si="30"/>
        <v>1949.2685650474593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3190.9416130628401</v>
      </c>
      <c r="AQ43" s="13">
        <f t="shared" ref="AQ43" si="43">IFERROR(M43/AB43, "N.A.")</f>
        <v>6663.2507590828181</v>
      </c>
      <c r="AR43" s="14">
        <f t="shared" ref="AR43" si="44">IFERROR(N43/AC43, "N.A.")</f>
        <v>5002.3255470997337</v>
      </c>
    </row>
    <row r="44" spans="1:44" ht="15" customHeight="1" thickBot="1" x14ac:dyDescent="0.3">
      <c r="A44" s="5" t="s">
        <v>0</v>
      </c>
      <c r="B44" s="24">
        <f>B43+C43</f>
        <v>231327177</v>
      </c>
      <c r="C44" s="26"/>
      <c r="D44" s="24">
        <f>D43+E43</f>
        <v>2011016</v>
      </c>
      <c r="E44" s="26"/>
      <c r="F44" s="24">
        <f>F43+G43</f>
        <v>18285130</v>
      </c>
      <c r="G44" s="26"/>
      <c r="H44" s="24">
        <f>H43+I43</f>
        <v>23134410.000000004</v>
      </c>
      <c r="I44" s="26"/>
      <c r="J44" s="24">
        <f>J43+K43</f>
        <v>0</v>
      </c>
      <c r="K44" s="26"/>
      <c r="L44" s="24">
        <f>L43+M43</f>
        <v>274757733</v>
      </c>
      <c r="M44" s="25"/>
      <c r="N44" s="18">
        <f>B44+D44+F44+H44+J44</f>
        <v>274757733</v>
      </c>
      <c r="P44" s="5" t="s">
        <v>0</v>
      </c>
      <c r="Q44" s="24">
        <f>Q43+R43</f>
        <v>39833</v>
      </c>
      <c r="R44" s="26"/>
      <c r="S44" s="24">
        <f>S43+T43</f>
        <v>725</v>
      </c>
      <c r="T44" s="26"/>
      <c r="U44" s="24">
        <f>U43+V43</f>
        <v>2417</v>
      </c>
      <c r="V44" s="26"/>
      <c r="W44" s="24">
        <f>W43+X43</f>
        <v>10059</v>
      </c>
      <c r="X44" s="26"/>
      <c r="Y44" s="24">
        <f>Y43+Z43</f>
        <v>1892</v>
      </c>
      <c r="Z44" s="26"/>
      <c r="AA44" s="24">
        <f>AA43+AB43</f>
        <v>54926</v>
      </c>
      <c r="AB44" s="25"/>
      <c r="AC44" s="18">
        <f>Q44+S44+U44+W44+Y44</f>
        <v>54926</v>
      </c>
      <c r="AE44" s="5" t="s">
        <v>0</v>
      </c>
      <c r="AF44" s="27">
        <f>IFERROR(B44/Q44,"N.A.")</f>
        <v>5807.4254261541937</v>
      </c>
      <c r="AG44" s="28"/>
      <c r="AH44" s="27">
        <f>IFERROR(D44/S44,"N.A.")</f>
        <v>2773.8151724137929</v>
      </c>
      <c r="AI44" s="28"/>
      <c r="AJ44" s="27">
        <f>IFERROR(F44/U44,"N.A.")</f>
        <v>7565.2172114191144</v>
      </c>
      <c r="AK44" s="28"/>
      <c r="AL44" s="27">
        <f>IFERROR(H44/W44,"N.A.")</f>
        <v>2299.8717566358487</v>
      </c>
      <c r="AM44" s="28"/>
      <c r="AN44" s="27">
        <f>IFERROR(J44/Y44,"N.A.")</f>
        <v>0</v>
      </c>
      <c r="AO44" s="28"/>
      <c r="AP44" s="27">
        <f>IFERROR(L44/AA44,"N.A.")</f>
        <v>5002.3255470997337</v>
      </c>
      <c r="AQ44" s="28"/>
      <c r="AR44" s="16">
        <f>IFERROR(N44/AC44, "N.A.")</f>
        <v>5002.3255470997337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116681574.00000006</v>
      </c>
      <c r="C15" s="2"/>
      <c r="D15" s="2">
        <v>75307049.999999985</v>
      </c>
      <c r="E15" s="2"/>
      <c r="F15" s="2">
        <v>40134160</v>
      </c>
      <c r="G15" s="2"/>
      <c r="H15" s="2">
        <v>244914455.00000018</v>
      </c>
      <c r="I15" s="2"/>
      <c r="J15" s="2">
        <v>0</v>
      </c>
      <c r="K15" s="2"/>
      <c r="L15" s="1">
        <f>B15+D15+F15+H15+J15</f>
        <v>477037239.00000024</v>
      </c>
      <c r="M15" s="13">
        <f>C15+E15+G15+I15+K15</f>
        <v>0</v>
      </c>
      <c r="N15" s="14">
        <f>L15+M15</f>
        <v>477037239.00000024</v>
      </c>
      <c r="P15" s="3" t="s">
        <v>12</v>
      </c>
      <c r="Q15" s="2">
        <v>18583</v>
      </c>
      <c r="R15" s="2">
        <v>0</v>
      </c>
      <c r="S15" s="2">
        <v>10153</v>
      </c>
      <c r="T15" s="2">
        <v>0</v>
      </c>
      <c r="U15" s="2">
        <v>4833</v>
      </c>
      <c r="V15" s="2">
        <v>0</v>
      </c>
      <c r="W15" s="2">
        <v>48856</v>
      </c>
      <c r="X15" s="2">
        <v>0</v>
      </c>
      <c r="Y15" s="2">
        <v>3084</v>
      </c>
      <c r="Z15" s="2">
        <v>0</v>
      </c>
      <c r="AA15" s="1">
        <f>Q15+S15+U15+W15+Y15</f>
        <v>85509</v>
      </c>
      <c r="AB15" s="13">
        <f>R15+T15+V15+X15+Z15</f>
        <v>0</v>
      </c>
      <c r="AC15" s="14">
        <f>AA15+AB15</f>
        <v>85509</v>
      </c>
      <c r="AE15" s="3" t="s">
        <v>12</v>
      </c>
      <c r="AF15" s="2">
        <f>IFERROR(B15/Q15, "N.A.")</f>
        <v>6278.9417209277326</v>
      </c>
      <c r="AG15" s="2" t="str">
        <f t="shared" ref="AG15:AR19" si="0">IFERROR(C15/R15, "N.A.")</f>
        <v>N.A.</v>
      </c>
      <c r="AH15" s="2">
        <f t="shared" si="0"/>
        <v>7417.2215108834816</v>
      </c>
      <c r="AI15" s="2" t="str">
        <f t="shared" si="0"/>
        <v>N.A.</v>
      </c>
      <c r="AJ15" s="2">
        <f t="shared" si="0"/>
        <v>8304.1920132422929</v>
      </c>
      <c r="AK15" s="2" t="str">
        <f t="shared" si="0"/>
        <v>N.A.</v>
      </c>
      <c r="AL15" s="2">
        <f t="shared" si="0"/>
        <v>5012.986224823976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5578.7956706311643</v>
      </c>
      <c r="AQ15" s="13" t="str">
        <f t="shared" si="0"/>
        <v>N.A.</v>
      </c>
      <c r="AR15" s="14">
        <f t="shared" si="0"/>
        <v>5578.7956706311643</v>
      </c>
    </row>
    <row r="16" spans="1:44" ht="15" customHeight="1" thickBot="1" x14ac:dyDescent="0.3">
      <c r="A16" s="3" t="s">
        <v>13</v>
      </c>
      <c r="B16" s="2">
        <v>72222541</v>
      </c>
      <c r="C16" s="2">
        <v>4139860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72222541</v>
      </c>
      <c r="M16" s="13">
        <f t="shared" si="1"/>
        <v>4139860</v>
      </c>
      <c r="N16" s="14">
        <f t="shared" ref="N16:N18" si="2">L16+M16</f>
        <v>76362401</v>
      </c>
      <c r="P16" s="3" t="s">
        <v>13</v>
      </c>
      <c r="Q16" s="2">
        <v>18657</v>
      </c>
      <c r="R16" s="2">
        <v>791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18657</v>
      </c>
      <c r="AB16" s="13">
        <f t="shared" si="3"/>
        <v>791</v>
      </c>
      <c r="AC16" s="14">
        <f t="shared" ref="AC16:AC18" si="4">AA16+AB16</f>
        <v>19448</v>
      </c>
      <c r="AE16" s="3" t="s">
        <v>13</v>
      </c>
      <c r="AF16" s="2">
        <f t="shared" ref="AF16:AF19" si="5">IFERROR(B16/Q16, "N.A.")</f>
        <v>3871.0693573457684</v>
      </c>
      <c r="AG16" s="2">
        <f t="shared" si="0"/>
        <v>5233.7041719342606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3871.0693573457684</v>
      </c>
      <c r="AQ16" s="13">
        <f t="shared" si="0"/>
        <v>5233.7041719342606</v>
      </c>
      <c r="AR16" s="14">
        <f t="shared" si="0"/>
        <v>3926.4912073220898</v>
      </c>
    </row>
    <row r="17" spans="1:44" ht="15" customHeight="1" thickBot="1" x14ac:dyDescent="0.3">
      <c r="A17" s="3" t="s">
        <v>14</v>
      </c>
      <c r="B17" s="2">
        <v>271224573.00000018</v>
      </c>
      <c r="C17" s="2">
        <v>1594450742.0000002</v>
      </c>
      <c r="D17" s="2">
        <v>91701414.999999985</v>
      </c>
      <c r="E17" s="2">
        <v>26147860</v>
      </c>
      <c r="F17" s="2"/>
      <c r="G17" s="2">
        <v>117938110.00000001</v>
      </c>
      <c r="H17" s="2"/>
      <c r="I17" s="2">
        <v>80747700</v>
      </c>
      <c r="J17" s="2">
        <v>0</v>
      </c>
      <c r="K17" s="2"/>
      <c r="L17" s="1">
        <f t="shared" si="1"/>
        <v>362925988.00000018</v>
      </c>
      <c r="M17" s="13">
        <f t="shared" si="1"/>
        <v>1819284412.0000002</v>
      </c>
      <c r="N17" s="14">
        <f t="shared" si="2"/>
        <v>2182210400.0000005</v>
      </c>
      <c r="P17" s="3" t="s">
        <v>14</v>
      </c>
      <c r="Q17" s="2">
        <v>51535</v>
      </c>
      <c r="R17" s="2">
        <v>241392</v>
      </c>
      <c r="S17" s="2">
        <v>11317</v>
      </c>
      <c r="T17" s="2">
        <v>2711</v>
      </c>
      <c r="U17" s="2">
        <v>0</v>
      </c>
      <c r="V17" s="2">
        <v>11056</v>
      </c>
      <c r="W17" s="2">
        <v>0</v>
      </c>
      <c r="X17" s="2">
        <v>12157</v>
      </c>
      <c r="Y17" s="2">
        <v>2833</v>
      </c>
      <c r="Z17" s="2">
        <v>0</v>
      </c>
      <c r="AA17" s="1">
        <f t="shared" si="3"/>
        <v>65685</v>
      </c>
      <c r="AB17" s="13">
        <f t="shared" si="3"/>
        <v>267316</v>
      </c>
      <c r="AC17" s="14">
        <f t="shared" si="4"/>
        <v>333001</v>
      </c>
      <c r="AE17" s="3" t="s">
        <v>14</v>
      </c>
      <c r="AF17" s="2">
        <f t="shared" si="5"/>
        <v>5262.919821480551</v>
      </c>
      <c r="AG17" s="2">
        <f t="shared" si="0"/>
        <v>6605.2343988201774</v>
      </c>
      <c r="AH17" s="2">
        <f t="shared" si="0"/>
        <v>8102.9791464168939</v>
      </c>
      <c r="AI17" s="2">
        <f t="shared" si="0"/>
        <v>9645.0977499077835</v>
      </c>
      <c r="AJ17" s="2" t="str">
        <f t="shared" si="0"/>
        <v>N.A.</v>
      </c>
      <c r="AK17" s="2">
        <f t="shared" si="0"/>
        <v>10667.339905933432</v>
      </c>
      <c r="AL17" s="2" t="str">
        <f t="shared" si="0"/>
        <v>N.A.</v>
      </c>
      <c r="AM17" s="2">
        <f t="shared" si="0"/>
        <v>6642.0745249650408</v>
      </c>
      <c r="AN17" s="2">
        <f t="shared" si="0"/>
        <v>0</v>
      </c>
      <c r="AO17" s="2" t="str">
        <f t="shared" si="0"/>
        <v>N.A.</v>
      </c>
      <c r="AP17" s="15">
        <f t="shared" si="0"/>
        <v>5525.2491131917513</v>
      </c>
      <c r="AQ17" s="13">
        <f t="shared" si="0"/>
        <v>6805.7445570036971</v>
      </c>
      <c r="AR17" s="14">
        <f t="shared" si="0"/>
        <v>6553.1647052110966</v>
      </c>
    </row>
    <row r="18" spans="1:44" ht="15" customHeight="1" thickBot="1" x14ac:dyDescent="0.3">
      <c r="A18" s="3" t="s">
        <v>15</v>
      </c>
      <c r="B18" s="2">
        <v>1937340</v>
      </c>
      <c r="C18" s="2">
        <v>1792199.9999999998</v>
      </c>
      <c r="D18" s="2"/>
      <c r="E18" s="2"/>
      <c r="F18" s="2"/>
      <c r="G18" s="2">
        <v>0</v>
      </c>
      <c r="H18" s="2">
        <v>0</v>
      </c>
      <c r="I18" s="2"/>
      <c r="J18" s="2"/>
      <c r="K18" s="2"/>
      <c r="L18" s="1">
        <f t="shared" si="1"/>
        <v>1937340</v>
      </c>
      <c r="M18" s="13">
        <f t="shared" si="1"/>
        <v>1792199.9999999998</v>
      </c>
      <c r="N18" s="14">
        <f t="shared" si="2"/>
        <v>3729540</v>
      </c>
      <c r="P18" s="3" t="s">
        <v>15</v>
      </c>
      <c r="Q18" s="2">
        <v>297</v>
      </c>
      <c r="R18" s="2">
        <v>261</v>
      </c>
      <c r="S18" s="2">
        <v>0</v>
      </c>
      <c r="T18" s="2">
        <v>0</v>
      </c>
      <c r="U18" s="2">
        <v>0</v>
      </c>
      <c r="V18" s="2">
        <v>976</v>
      </c>
      <c r="W18" s="2">
        <v>142</v>
      </c>
      <c r="X18" s="2">
        <v>0</v>
      </c>
      <c r="Y18" s="2">
        <v>0</v>
      </c>
      <c r="Z18" s="2">
        <v>0</v>
      </c>
      <c r="AA18" s="1">
        <f t="shared" si="3"/>
        <v>439</v>
      </c>
      <c r="AB18" s="13">
        <f t="shared" si="3"/>
        <v>1237</v>
      </c>
      <c r="AC18" s="17">
        <f t="shared" si="4"/>
        <v>1676</v>
      </c>
      <c r="AE18" s="3" t="s">
        <v>15</v>
      </c>
      <c r="AF18" s="2">
        <f t="shared" si="5"/>
        <v>6523.030303030303</v>
      </c>
      <c r="AG18" s="2">
        <f t="shared" si="0"/>
        <v>6866.6666666666661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4413.0751708428243</v>
      </c>
      <c r="AQ18" s="13">
        <f t="shared" si="0"/>
        <v>1448.8278092158446</v>
      </c>
      <c r="AR18" s="14">
        <f t="shared" si="0"/>
        <v>2225.2625298329353</v>
      </c>
    </row>
    <row r="19" spans="1:44" ht="15" customHeight="1" thickBot="1" x14ac:dyDescent="0.3">
      <c r="A19" s="4" t="s">
        <v>16</v>
      </c>
      <c r="B19" s="2">
        <v>462066028.0000003</v>
      </c>
      <c r="C19" s="2">
        <v>1600382802</v>
      </c>
      <c r="D19" s="2">
        <v>167008465.00000006</v>
      </c>
      <c r="E19" s="2">
        <v>26147860</v>
      </c>
      <c r="F19" s="2">
        <v>40134160</v>
      </c>
      <c r="G19" s="2">
        <v>117938110.00000004</v>
      </c>
      <c r="H19" s="2">
        <v>244914455.00000015</v>
      </c>
      <c r="I19" s="2">
        <v>80747700</v>
      </c>
      <c r="J19" s="2">
        <v>0</v>
      </c>
      <c r="K19" s="2"/>
      <c r="L19" s="1">
        <f t="shared" ref="L19" si="6">B19+D19+F19+H19+J19</f>
        <v>914123108.00000048</v>
      </c>
      <c r="M19" s="13">
        <f t="shared" ref="M19" si="7">C19+E19+G19+I19+K19</f>
        <v>1825216472</v>
      </c>
      <c r="N19" s="17">
        <f t="shared" ref="N19" si="8">L19+M19</f>
        <v>2739339580.0000005</v>
      </c>
      <c r="P19" s="4" t="s">
        <v>16</v>
      </c>
      <c r="Q19" s="2">
        <v>89072</v>
      </c>
      <c r="R19" s="2">
        <v>242444</v>
      </c>
      <c r="S19" s="2">
        <v>21470</v>
      </c>
      <c r="T19" s="2">
        <v>2711</v>
      </c>
      <c r="U19" s="2">
        <v>4833</v>
      </c>
      <c r="V19" s="2">
        <v>12032</v>
      </c>
      <c r="W19" s="2">
        <v>48998</v>
      </c>
      <c r="X19" s="2">
        <v>12157</v>
      </c>
      <c r="Y19" s="2">
        <v>5917</v>
      </c>
      <c r="Z19" s="2">
        <v>0</v>
      </c>
      <c r="AA19" s="1">
        <f t="shared" ref="AA19" si="9">Q19+S19+U19+W19+Y19</f>
        <v>170290</v>
      </c>
      <c r="AB19" s="13">
        <f t="shared" ref="AB19" si="10">R19+T19+V19+X19+Z19</f>
        <v>269344</v>
      </c>
      <c r="AC19" s="14">
        <f t="shared" ref="AC19" si="11">AA19+AB19</f>
        <v>439634</v>
      </c>
      <c r="AE19" s="4" t="s">
        <v>16</v>
      </c>
      <c r="AF19" s="2">
        <f t="shared" si="5"/>
        <v>5187.5564487156489</v>
      </c>
      <c r="AG19" s="2">
        <f t="shared" si="0"/>
        <v>6601.0410734025181</v>
      </c>
      <c r="AH19" s="2">
        <f t="shared" si="0"/>
        <v>7778.68956683745</v>
      </c>
      <c r="AI19" s="2">
        <f t="shared" si="0"/>
        <v>9645.0977499077835</v>
      </c>
      <c r="AJ19" s="2">
        <f t="shared" si="0"/>
        <v>8304.1920132422929</v>
      </c>
      <c r="AK19" s="2">
        <f t="shared" si="0"/>
        <v>9802.0370678191521</v>
      </c>
      <c r="AL19" s="2">
        <f t="shared" si="0"/>
        <v>4998.4582023756102</v>
      </c>
      <c r="AM19" s="2">
        <f t="shared" si="0"/>
        <v>6642.0745249650408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5368.0375124787151</v>
      </c>
      <c r="AQ19" s="13">
        <f t="shared" ref="AQ19" si="13">IFERROR(M19/AB19, "N.A.")</f>
        <v>6776.5254544374484</v>
      </c>
      <c r="AR19" s="14">
        <f t="shared" ref="AR19" si="14">IFERROR(N19/AC19, "N.A.")</f>
        <v>6230.9547942151894</v>
      </c>
    </row>
    <row r="20" spans="1:44" ht="15" customHeight="1" thickBot="1" x14ac:dyDescent="0.3">
      <c r="A20" s="5" t="s">
        <v>0</v>
      </c>
      <c r="B20" s="24">
        <f>B19+C19</f>
        <v>2062448830.0000002</v>
      </c>
      <c r="C20" s="26"/>
      <c r="D20" s="24">
        <f>D19+E19</f>
        <v>193156325.00000006</v>
      </c>
      <c r="E20" s="26"/>
      <c r="F20" s="24">
        <f>F19+G19</f>
        <v>158072270.00000006</v>
      </c>
      <c r="G20" s="26"/>
      <c r="H20" s="24">
        <f>H19+I19</f>
        <v>325662155.00000012</v>
      </c>
      <c r="I20" s="26"/>
      <c r="J20" s="24">
        <f>J19+K19</f>
        <v>0</v>
      </c>
      <c r="K20" s="26"/>
      <c r="L20" s="24">
        <f>L19+M19</f>
        <v>2739339580.0000005</v>
      </c>
      <c r="M20" s="25"/>
      <c r="N20" s="18">
        <f>B20+D20+F20+H20+J20</f>
        <v>2739339580.0000005</v>
      </c>
      <c r="P20" s="5" t="s">
        <v>0</v>
      </c>
      <c r="Q20" s="24">
        <f>Q19+R19</f>
        <v>331516</v>
      </c>
      <c r="R20" s="26"/>
      <c r="S20" s="24">
        <f>S19+T19</f>
        <v>24181</v>
      </c>
      <c r="T20" s="26"/>
      <c r="U20" s="24">
        <f>U19+V19</f>
        <v>16865</v>
      </c>
      <c r="V20" s="26"/>
      <c r="W20" s="24">
        <f>W19+X19</f>
        <v>61155</v>
      </c>
      <c r="X20" s="26"/>
      <c r="Y20" s="24">
        <f>Y19+Z19</f>
        <v>5917</v>
      </c>
      <c r="Z20" s="26"/>
      <c r="AA20" s="24">
        <f>AA19+AB19</f>
        <v>439634</v>
      </c>
      <c r="AB20" s="26"/>
      <c r="AC20" s="19">
        <f>Q20+S20+U20+W20+Y20</f>
        <v>439634</v>
      </c>
      <c r="AE20" s="5" t="s">
        <v>0</v>
      </c>
      <c r="AF20" s="27">
        <f>IFERROR(B20/Q20,"N.A.")</f>
        <v>6221.264825830428</v>
      </c>
      <c r="AG20" s="28"/>
      <c r="AH20" s="27">
        <f>IFERROR(D20/S20,"N.A.")</f>
        <v>7987.9378437616333</v>
      </c>
      <c r="AI20" s="28"/>
      <c r="AJ20" s="27">
        <f>IFERROR(F20/U20,"N.A.")</f>
        <v>9372.7998814112107</v>
      </c>
      <c r="AK20" s="28"/>
      <c r="AL20" s="27">
        <f>IFERROR(H20/W20,"N.A.")</f>
        <v>5325.1926252963804</v>
      </c>
      <c r="AM20" s="28"/>
      <c r="AN20" s="27">
        <f>IFERROR(J20/Y20,"N.A.")</f>
        <v>0</v>
      </c>
      <c r="AO20" s="28"/>
      <c r="AP20" s="27">
        <f>IFERROR(L20/AA20,"N.A.")</f>
        <v>6230.9547942151894</v>
      </c>
      <c r="AQ20" s="28"/>
      <c r="AR20" s="16">
        <f>IFERROR(N20/AC20, "N.A.")</f>
        <v>6230.9547942151894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97072373</v>
      </c>
      <c r="C27" s="2"/>
      <c r="D27" s="2">
        <v>68729789.999999985</v>
      </c>
      <c r="E27" s="2"/>
      <c r="F27" s="2">
        <v>31468810</v>
      </c>
      <c r="G27" s="2"/>
      <c r="H27" s="2">
        <v>171700066.99999994</v>
      </c>
      <c r="I27" s="2"/>
      <c r="J27" s="2">
        <v>0</v>
      </c>
      <c r="K27" s="2"/>
      <c r="L27" s="1">
        <f>B27+D27+F27+H27+J27</f>
        <v>368971039.99999994</v>
      </c>
      <c r="M27" s="13">
        <f>C27+E27+G27+I27+K27</f>
        <v>0</v>
      </c>
      <c r="N27" s="14">
        <f>L27+M27</f>
        <v>368971039.99999994</v>
      </c>
      <c r="P27" s="3" t="s">
        <v>12</v>
      </c>
      <c r="Q27" s="2">
        <v>15225</v>
      </c>
      <c r="R27" s="2">
        <v>0</v>
      </c>
      <c r="S27" s="2">
        <v>9212</v>
      </c>
      <c r="T27" s="2">
        <v>0</v>
      </c>
      <c r="U27" s="2">
        <v>3961</v>
      </c>
      <c r="V27" s="2">
        <v>0</v>
      </c>
      <c r="W27" s="2">
        <v>23258</v>
      </c>
      <c r="X27" s="2">
        <v>0</v>
      </c>
      <c r="Y27" s="2">
        <v>762</v>
      </c>
      <c r="Z27" s="2">
        <v>0</v>
      </c>
      <c r="AA27" s="1">
        <f>Q27+S27+U27+W27+Y27</f>
        <v>52418</v>
      </c>
      <c r="AB27" s="13">
        <f>R27+T27+V27+X27+Z27</f>
        <v>0</v>
      </c>
      <c r="AC27" s="14">
        <f>AA27+AB27</f>
        <v>52418</v>
      </c>
      <c r="AE27" s="3" t="s">
        <v>12</v>
      </c>
      <c r="AF27" s="2">
        <f>IFERROR(B27/Q27, "N.A.")</f>
        <v>6375.8537274220034</v>
      </c>
      <c r="AG27" s="2" t="str">
        <f t="shared" ref="AG27:AR31" si="15">IFERROR(C27/R27, "N.A.")</f>
        <v>N.A.</v>
      </c>
      <c r="AH27" s="2">
        <f t="shared" si="15"/>
        <v>7460.8977420755518</v>
      </c>
      <c r="AI27" s="2" t="str">
        <f t="shared" si="15"/>
        <v>N.A.</v>
      </c>
      <c r="AJ27" s="2">
        <f t="shared" si="15"/>
        <v>7944.6629638980057</v>
      </c>
      <c r="AK27" s="2" t="str">
        <f t="shared" si="15"/>
        <v>N.A.</v>
      </c>
      <c r="AL27" s="2">
        <f t="shared" si="15"/>
        <v>7382.4089345601487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7039.0140791331214</v>
      </c>
      <c r="AQ27" s="13" t="str">
        <f t="shared" si="15"/>
        <v>N.A.</v>
      </c>
      <c r="AR27" s="14">
        <f t="shared" si="15"/>
        <v>7039.0140791331214</v>
      </c>
    </row>
    <row r="28" spans="1:44" ht="15" customHeight="1" thickBot="1" x14ac:dyDescent="0.3">
      <c r="A28" s="3" t="s">
        <v>13</v>
      </c>
      <c r="B28" s="2">
        <v>8494070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8494070</v>
      </c>
      <c r="M28" s="13">
        <f t="shared" si="16"/>
        <v>0</v>
      </c>
      <c r="N28" s="14">
        <f t="shared" ref="N28:N30" si="17">L28+M28</f>
        <v>8494070</v>
      </c>
      <c r="P28" s="3" t="s">
        <v>13</v>
      </c>
      <c r="Q28" s="2">
        <v>1460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1460</v>
      </c>
      <c r="AB28" s="13">
        <f t="shared" si="18"/>
        <v>0</v>
      </c>
      <c r="AC28" s="14">
        <f t="shared" ref="AC28:AC30" si="19">AA28+AB28</f>
        <v>1460</v>
      </c>
      <c r="AE28" s="3" t="s">
        <v>13</v>
      </c>
      <c r="AF28" s="2">
        <f t="shared" ref="AF28:AF31" si="20">IFERROR(B28/Q28, "N.A.")</f>
        <v>5817.8561643835619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5817.8561643835619</v>
      </c>
      <c r="AQ28" s="13" t="str">
        <f t="shared" si="15"/>
        <v>N.A.</v>
      </c>
      <c r="AR28" s="14">
        <f t="shared" si="15"/>
        <v>5817.8561643835619</v>
      </c>
    </row>
    <row r="29" spans="1:44" ht="15" customHeight="1" thickBot="1" x14ac:dyDescent="0.3">
      <c r="A29" s="3" t="s">
        <v>14</v>
      </c>
      <c r="B29" s="2">
        <v>168215140.00000003</v>
      </c>
      <c r="C29" s="2">
        <v>1002913929.9999996</v>
      </c>
      <c r="D29" s="2">
        <v>78527321.99999997</v>
      </c>
      <c r="E29" s="2">
        <v>16098860</v>
      </c>
      <c r="F29" s="2"/>
      <c r="G29" s="2">
        <v>103153510</v>
      </c>
      <c r="H29" s="2"/>
      <c r="I29" s="2">
        <v>49750030.000000015</v>
      </c>
      <c r="J29" s="2">
        <v>0</v>
      </c>
      <c r="K29" s="2"/>
      <c r="L29" s="1">
        <f t="shared" si="16"/>
        <v>246742462</v>
      </c>
      <c r="M29" s="13">
        <f t="shared" si="16"/>
        <v>1171916329.9999995</v>
      </c>
      <c r="N29" s="14">
        <f t="shared" si="17"/>
        <v>1418658791.9999995</v>
      </c>
      <c r="P29" s="3" t="s">
        <v>14</v>
      </c>
      <c r="Q29" s="2">
        <v>31884</v>
      </c>
      <c r="R29" s="2">
        <v>148385</v>
      </c>
      <c r="S29" s="2">
        <v>9045</v>
      </c>
      <c r="T29" s="2">
        <v>1981</v>
      </c>
      <c r="U29" s="2">
        <v>0</v>
      </c>
      <c r="V29" s="2">
        <v>8345</v>
      </c>
      <c r="W29" s="2">
        <v>0</v>
      </c>
      <c r="X29" s="2">
        <v>7590</v>
      </c>
      <c r="Y29" s="2">
        <v>964</v>
      </c>
      <c r="Z29" s="2">
        <v>0</v>
      </c>
      <c r="AA29" s="1">
        <f t="shared" si="18"/>
        <v>41893</v>
      </c>
      <c r="AB29" s="13">
        <f t="shared" si="18"/>
        <v>166301</v>
      </c>
      <c r="AC29" s="14">
        <f t="shared" si="19"/>
        <v>208194</v>
      </c>
      <c r="AE29" s="3" t="s">
        <v>14</v>
      </c>
      <c r="AF29" s="2">
        <f t="shared" si="20"/>
        <v>5275.8480742692273</v>
      </c>
      <c r="AG29" s="2">
        <f t="shared" si="15"/>
        <v>6758.8632948074246</v>
      </c>
      <c r="AH29" s="2">
        <f t="shared" si="15"/>
        <v>8681.8487562189021</v>
      </c>
      <c r="AI29" s="2">
        <f t="shared" si="15"/>
        <v>8126.63301362948</v>
      </c>
      <c r="AJ29" s="2" t="str">
        <f t="shared" si="15"/>
        <v>N.A.</v>
      </c>
      <c r="AK29" s="2">
        <f t="shared" si="15"/>
        <v>12361.11563810665</v>
      </c>
      <c r="AL29" s="2" t="str">
        <f t="shared" si="15"/>
        <v>N.A.</v>
      </c>
      <c r="AM29" s="2">
        <f t="shared" si="15"/>
        <v>6554.6811594202918</v>
      </c>
      <c r="AN29" s="2">
        <f t="shared" si="15"/>
        <v>0</v>
      </c>
      <c r="AO29" s="2" t="str">
        <f t="shared" si="15"/>
        <v>N.A.</v>
      </c>
      <c r="AP29" s="15">
        <f t="shared" si="15"/>
        <v>5889.8255555820779</v>
      </c>
      <c r="AQ29" s="13">
        <f t="shared" si="15"/>
        <v>7046.959008063689</v>
      </c>
      <c r="AR29" s="14">
        <f t="shared" si="15"/>
        <v>6814.1194847113729</v>
      </c>
    </row>
    <row r="30" spans="1:44" ht="15" customHeight="1" thickBot="1" x14ac:dyDescent="0.3">
      <c r="A30" s="3" t="s">
        <v>15</v>
      </c>
      <c r="B30" s="2">
        <v>1937340</v>
      </c>
      <c r="C30" s="2">
        <v>1792199.9999999998</v>
      </c>
      <c r="D30" s="2"/>
      <c r="E30" s="2"/>
      <c r="F30" s="2"/>
      <c r="G30" s="2">
        <v>0</v>
      </c>
      <c r="H30" s="2">
        <v>0</v>
      </c>
      <c r="I30" s="2"/>
      <c r="J30" s="2"/>
      <c r="K30" s="2"/>
      <c r="L30" s="1">
        <f t="shared" si="16"/>
        <v>1937340</v>
      </c>
      <c r="M30" s="13">
        <f t="shared" si="16"/>
        <v>1792199.9999999998</v>
      </c>
      <c r="N30" s="14">
        <f t="shared" si="17"/>
        <v>3729540</v>
      </c>
      <c r="P30" s="3" t="s">
        <v>15</v>
      </c>
      <c r="Q30" s="2">
        <v>297</v>
      </c>
      <c r="R30" s="2">
        <v>261</v>
      </c>
      <c r="S30" s="2">
        <v>0</v>
      </c>
      <c r="T30" s="2">
        <v>0</v>
      </c>
      <c r="U30" s="2">
        <v>0</v>
      </c>
      <c r="V30" s="2">
        <v>976</v>
      </c>
      <c r="W30" s="2">
        <v>142</v>
      </c>
      <c r="X30" s="2">
        <v>0</v>
      </c>
      <c r="Y30" s="2">
        <v>0</v>
      </c>
      <c r="Z30" s="2">
        <v>0</v>
      </c>
      <c r="AA30" s="1">
        <f t="shared" si="18"/>
        <v>439</v>
      </c>
      <c r="AB30" s="13">
        <f t="shared" si="18"/>
        <v>1237</v>
      </c>
      <c r="AC30" s="17">
        <f t="shared" si="19"/>
        <v>1676</v>
      </c>
      <c r="AE30" s="3" t="s">
        <v>15</v>
      </c>
      <c r="AF30" s="2">
        <f t="shared" si="20"/>
        <v>6523.030303030303</v>
      </c>
      <c r="AG30" s="2">
        <f t="shared" si="15"/>
        <v>6866.6666666666661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4413.0751708428243</v>
      </c>
      <c r="AQ30" s="13">
        <f t="shared" si="15"/>
        <v>1448.8278092158446</v>
      </c>
      <c r="AR30" s="14">
        <f t="shared" si="15"/>
        <v>2225.2625298329353</v>
      </c>
    </row>
    <row r="31" spans="1:44" ht="15" customHeight="1" thickBot="1" x14ac:dyDescent="0.3">
      <c r="A31" s="4" t="s">
        <v>16</v>
      </c>
      <c r="B31" s="2">
        <v>275718922.99999994</v>
      </c>
      <c r="C31" s="2">
        <v>1004706130.0000005</v>
      </c>
      <c r="D31" s="2">
        <v>147257112</v>
      </c>
      <c r="E31" s="2">
        <v>16098860</v>
      </c>
      <c r="F31" s="2">
        <v>31468810</v>
      </c>
      <c r="G31" s="2">
        <v>103153509.99999999</v>
      </c>
      <c r="H31" s="2">
        <v>171700066.99999994</v>
      </c>
      <c r="I31" s="2">
        <v>49750030.000000015</v>
      </c>
      <c r="J31" s="2">
        <v>0</v>
      </c>
      <c r="K31" s="2"/>
      <c r="L31" s="1">
        <f t="shared" ref="L31" si="21">B31+D31+F31+H31+J31</f>
        <v>626144911.99999988</v>
      </c>
      <c r="M31" s="13">
        <f t="shared" ref="M31" si="22">C31+E31+G31+I31+K31</f>
        <v>1173708530.0000005</v>
      </c>
      <c r="N31" s="17">
        <f t="shared" ref="N31" si="23">L31+M31</f>
        <v>1799853442.0000005</v>
      </c>
      <c r="P31" s="4" t="s">
        <v>16</v>
      </c>
      <c r="Q31" s="2">
        <v>48866</v>
      </c>
      <c r="R31" s="2">
        <v>148646</v>
      </c>
      <c r="S31" s="2">
        <v>18257</v>
      </c>
      <c r="T31" s="2">
        <v>1981</v>
      </c>
      <c r="U31" s="2">
        <v>3961</v>
      </c>
      <c r="V31" s="2">
        <v>9321</v>
      </c>
      <c r="W31" s="2">
        <v>23400</v>
      </c>
      <c r="X31" s="2">
        <v>7590</v>
      </c>
      <c r="Y31" s="2">
        <v>1726</v>
      </c>
      <c r="Z31" s="2">
        <v>0</v>
      </c>
      <c r="AA31" s="1">
        <f t="shared" ref="AA31" si="24">Q31+S31+U31+W31+Y31</f>
        <v>96210</v>
      </c>
      <c r="AB31" s="13">
        <f t="shared" ref="AB31" si="25">R31+T31+V31+X31+Z31</f>
        <v>167538</v>
      </c>
      <c r="AC31" s="14">
        <f t="shared" ref="AC31" si="26">AA31+AB31</f>
        <v>263748</v>
      </c>
      <c r="AE31" s="4" t="s">
        <v>16</v>
      </c>
      <c r="AF31" s="2">
        <f t="shared" si="20"/>
        <v>5642.3468874063756</v>
      </c>
      <c r="AG31" s="2">
        <f t="shared" si="15"/>
        <v>6759.0525813005424</v>
      </c>
      <c r="AH31" s="2">
        <f t="shared" si="15"/>
        <v>8065.7891219806106</v>
      </c>
      <c r="AI31" s="2">
        <f t="shared" si="15"/>
        <v>8126.63301362948</v>
      </c>
      <c r="AJ31" s="2">
        <f t="shared" si="15"/>
        <v>7944.6629638980057</v>
      </c>
      <c r="AK31" s="2">
        <f t="shared" si="15"/>
        <v>11066.785752601651</v>
      </c>
      <c r="AL31" s="2">
        <f t="shared" si="15"/>
        <v>7337.6097008546985</v>
      </c>
      <c r="AM31" s="2">
        <f t="shared" si="15"/>
        <v>6554.6811594202918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6508.1063506911951</v>
      </c>
      <c r="AQ31" s="13">
        <f t="shared" ref="AQ31" si="28">IFERROR(M31/AB31, "N.A.")</f>
        <v>7005.6257684823768</v>
      </c>
      <c r="AR31" s="14">
        <f t="shared" ref="AR31" si="29">IFERROR(N31/AC31, "N.A.")</f>
        <v>6824.1406266587819</v>
      </c>
    </row>
    <row r="32" spans="1:44" ht="15" customHeight="1" thickBot="1" x14ac:dyDescent="0.3">
      <c r="A32" s="5" t="s">
        <v>0</v>
      </c>
      <c r="B32" s="24">
        <f>B31+C31</f>
        <v>1280425053.0000005</v>
      </c>
      <c r="C32" s="26"/>
      <c r="D32" s="24">
        <f>D31+E31</f>
        <v>163355972</v>
      </c>
      <c r="E32" s="26"/>
      <c r="F32" s="24">
        <f>F31+G31</f>
        <v>134622320</v>
      </c>
      <c r="G32" s="26"/>
      <c r="H32" s="24">
        <f>H31+I31</f>
        <v>221450096.99999994</v>
      </c>
      <c r="I32" s="26"/>
      <c r="J32" s="24">
        <f>J31+K31</f>
        <v>0</v>
      </c>
      <c r="K32" s="26"/>
      <c r="L32" s="24">
        <f>L31+M31</f>
        <v>1799853442.0000005</v>
      </c>
      <c r="M32" s="25"/>
      <c r="N32" s="18">
        <f>B32+D32+F32+H32+J32</f>
        <v>1799853442.0000005</v>
      </c>
      <c r="P32" s="5" t="s">
        <v>0</v>
      </c>
      <c r="Q32" s="24">
        <f>Q31+R31</f>
        <v>197512</v>
      </c>
      <c r="R32" s="26"/>
      <c r="S32" s="24">
        <f>S31+T31</f>
        <v>20238</v>
      </c>
      <c r="T32" s="26"/>
      <c r="U32" s="24">
        <f>U31+V31</f>
        <v>13282</v>
      </c>
      <c r="V32" s="26"/>
      <c r="W32" s="24">
        <f>W31+X31</f>
        <v>30990</v>
      </c>
      <c r="X32" s="26"/>
      <c r="Y32" s="24">
        <f>Y31+Z31</f>
        <v>1726</v>
      </c>
      <c r="Z32" s="26"/>
      <c r="AA32" s="24">
        <f>AA31+AB31</f>
        <v>263748</v>
      </c>
      <c r="AB32" s="26"/>
      <c r="AC32" s="19">
        <f>Q32+S32+U32+W32+Y32</f>
        <v>263748</v>
      </c>
      <c r="AE32" s="5" t="s">
        <v>0</v>
      </c>
      <c r="AF32" s="27">
        <f>IFERROR(B32/Q32,"N.A.")</f>
        <v>6482.7709354368362</v>
      </c>
      <c r="AG32" s="28"/>
      <c r="AH32" s="27">
        <f>IFERROR(D32/S32,"N.A.")</f>
        <v>8071.7448364462889</v>
      </c>
      <c r="AI32" s="28"/>
      <c r="AJ32" s="27">
        <f>IFERROR(F32/U32,"N.A.")</f>
        <v>10135.696431260352</v>
      </c>
      <c r="AK32" s="28"/>
      <c r="AL32" s="27">
        <f>IFERROR(H32/W32,"N.A.")</f>
        <v>7145.8566311713439</v>
      </c>
      <c r="AM32" s="28"/>
      <c r="AN32" s="27">
        <f>IFERROR(J32/Y32,"N.A.")</f>
        <v>0</v>
      </c>
      <c r="AO32" s="28"/>
      <c r="AP32" s="27">
        <f>IFERROR(L32/AA32,"N.A.")</f>
        <v>6824.1406266587819</v>
      </c>
      <c r="AQ32" s="28"/>
      <c r="AR32" s="16">
        <f>IFERROR(N32/AC32, "N.A.")</f>
        <v>6824.1406266587819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19609201.000000004</v>
      </c>
      <c r="C39" s="2"/>
      <c r="D39" s="2">
        <v>6577260</v>
      </c>
      <c r="E39" s="2"/>
      <c r="F39" s="2">
        <v>8665349.9999999981</v>
      </c>
      <c r="G39" s="2"/>
      <c r="H39" s="2">
        <v>73214388</v>
      </c>
      <c r="I39" s="2"/>
      <c r="J39" s="2">
        <v>0</v>
      </c>
      <c r="K39" s="2"/>
      <c r="L39" s="1">
        <f>B39+D39+F39+H39+J39</f>
        <v>108066199</v>
      </c>
      <c r="M39" s="13">
        <f>C39+E39+G39+I39+K39</f>
        <v>0</v>
      </c>
      <c r="N39" s="14">
        <f>L39+M39</f>
        <v>108066199</v>
      </c>
      <c r="P39" s="3" t="s">
        <v>12</v>
      </c>
      <c r="Q39" s="2">
        <v>3358</v>
      </c>
      <c r="R39" s="2">
        <v>0</v>
      </c>
      <c r="S39" s="2">
        <v>941</v>
      </c>
      <c r="T39" s="2">
        <v>0</v>
      </c>
      <c r="U39" s="2">
        <v>872</v>
      </c>
      <c r="V39" s="2">
        <v>0</v>
      </c>
      <c r="W39" s="2">
        <v>25598</v>
      </c>
      <c r="X39" s="2">
        <v>0</v>
      </c>
      <c r="Y39" s="2">
        <v>2322</v>
      </c>
      <c r="Z39" s="2">
        <v>0</v>
      </c>
      <c r="AA39" s="1">
        <f>Q39+S39+U39+W39+Y39</f>
        <v>33091</v>
      </c>
      <c r="AB39" s="13">
        <f>R39+T39+V39+X39+Z39</f>
        <v>0</v>
      </c>
      <c r="AC39" s="14">
        <f>AA39+AB39</f>
        <v>33091</v>
      </c>
      <c r="AE39" s="3" t="s">
        <v>12</v>
      </c>
      <c r="AF39" s="2">
        <f>IFERROR(B39/Q39, "N.A.")</f>
        <v>5839.5476474091729</v>
      </c>
      <c r="AG39" s="2" t="str">
        <f t="shared" ref="AG39:AR43" si="30">IFERROR(C39/R39, "N.A.")</f>
        <v>N.A.</v>
      </c>
      <c r="AH39" s="2">
        <f t="shared" si="30"/>
        <v>6989.6493092454839</v>
      </c>
      <c r="AI39" s="2" t="str">
        <f t="shared" si="30"/>
        <v>N.A.</v>
      </c>
      <c r="AJ39" s="2">
        <f t="shared" si="30"/>
        <v>9937.3279816513732</v>
      </c>
      <c r="AK39" s="2" t="str">
        <f t="shared" si="30"/>
        <v>N.A.</v>
      </c>
      <c r="AL39" s="2">
        <f t="shared" si="30"/>
        <v>2860.1604812876008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3265.727811187332</v>
      </c>
      <c r="AQ39" s="13" t="str">
        <f t="shared" si="30"/>
        <v>N.A.</v>
      </c>
      <c r="AR39" s="14">
        <f t="shared" si="30"/>
        <v>3265.727811187332</v>
      </c>
    </row>
    <row r="40" spans="1:44" ht="15" customHeight="1" thickBot="1" x14ac:dyDescent="0.3">
      <c r="A40" s="3" t="s">
        <v>13</v>
      </c>
      <c r="B40" s="2">
        <v>63728471.000000015</v>
      </c>
      <c r="C40" s="2">
        <v>4139860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63728471.000000015</v>
      </c>
      <c r="M40" s="13">
        <f t="shared" si="31"/>
        <v>4139860</v>
      </c>
      <c r="N40" s="14">
        <f t="shared" ref="N40:N42" si="32">L40+M40</f>
        <v>67868331.000000015</v>
      </c>
      <c r="P40" s="3" t="s">
        <v>13</v>
      </c>
      <c r="Q40" s="2">
        <v>17197</v>
      </c>
      <c r="R40" s="2">
        <v>791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17197</v>
      </c>
      <c r="AB40" s="13">
        <f t="shared" si="33"/>
        <v>791</v>
      </c>
      <c r="AC40" s="14">
        <f t="shared" ref="AC40:AC42" si="34">AA40+AB40</f>
        <v>17988</v>
      </c>
      <c r="AE40" s="3" t="s">
        <v>13</v>
      </c>
      <c r="AF40" s="2">
        <f t="shared" ref="AF40:AF43" si="35">IFERROR(B40/Q40, "N.A.")</f>
        <v>3705.7900215153813</v>
      </c>
      <c r="AG40" s="2">
        <f t="shared" si="30"/>
        <v>5233.7041719342606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3705.7900215153813</v>
      </c>
      <c r="AQ40" s="13">
        <f t="shared" si="30"/>
        <v>5233.7041719342606</v>
      </c>
      <c r="AR40" s="14">
        <f t="shared" si="30"/>
        <v>3772.978152101402</v>
      </c>
    </row>
    <row r="41" spans="1:44" ht="15" customHeight="1" thickBot="1" x14ac:dyDescent="0.3">
      <c r="A41" s="3" t="s">
        <v>14</v>
      </c>
      <c r="B41" s="2">
        <v>103009433</v>
      </c>
      <c r="C41" s="2">
        <v>591536811.99999964</v>
      </c>
      <c r="D41" s="2">
        <v>13174093</v>
      </c>
      <c r="E41" s="2">
        <v>10049000</v>
      </c>
      <c r="F41" s="2"/>
      <c r="G41" s="2">
        <v>14784599.999999998</v>
      </c>
      <c r="H41" s="2"/>
      <c r="I41" s="2">
        <v>30997670.000000004</v>
      </c>
      <c r="J41" s="2">
        <v>0</v>
      </c>
      <c r="K41" s="2"/>
      <c r="L41" s="1">
        <f t="shared" si="31"/>
        <v>116183526</v>
      </c>
      <c r="M41" s="13">
        <f t="shared" si="31"/>
        <v>647368081.99999964</v>
      </c>
      <c r="N41" s="14">
        <f t="shared" si="32"/>
        <v>763551607.99999964</v>
      </c>
      <c r="P41" s="3" t="s">
        <v>14</v>
      </c>
      <c r="Q41" s="2">
        <v>19651</v>
      </c>
      <c r="R41" s="2">
        <v>93007</v>
      </c>
      <c r="S41" s="2">
        <v>2272</v>
      </c>
      <c r="T41" s="2">
        <v>730</v>
      </c>
      <c r="U41" s="2">
        <v>0</v>
      </c>
      <c r="V41" s="2">
        <v>2711</v>
      </c>
      <c r="W41" s="2">
        <v>0</v>
      </c>
      <c r="X41" s="2">
        <v>4567</v>
      </c>
      <c r="Y41" s="2">
        <v>1869</v>
      </c>
      <c r="Z41" s="2">
        <v>0</v>
      </c>
      <c r="AA41" s="1">
        <f t="shared" si="33"/>
        <v>23792</v>
      </c>
      <c r="AB41" s="13">
        <f t="shared" si="33"/>
        <v>101015</v>
      </c>
      <c r="AC41" s="14">
        <f t="shared" si="34"/>
        <v>124807</v>
      </c>
      <c r="AE41" s="3" t="s">
        <v>14</v>
      </c>
      <c r="AF41" s="2">
        <f t="shared" si="35"/>
        <v>5241.943565212966</v>
      </c>
      <c r="AG41" s="2">
        <f t="shared" si="30"/>
        <v>6360.1321620953222</v>
      </c>
      <c r="AH41" s="2">
        <f t="shared" si="30"/>
        <v>5798.4564260563384</v>
      </c>
      <c r="AI41" s="2">
        <f t="shared" si="30"/>
        <v>13765.753424657534</v>
      </c>
      <c r="AJ41" s="2" t="str">
        <f t="shared" si="30"/>
        <v>N.A.</v>
      </c>
      <c r="AK41" s="2">
        <f t="shared" si="30"/>
        <v>5453.5595721136106</v>
      </c>
      <c r="AL41" s="2" t="str">
        <f t="shared" si="30"/>
        <v>N.A.</v>
      </c>
      <c r="AM41" s="2">
        <f t="shared" si="30"/>
        <v>6787.3155244142772</v>
      </c>
      <c r="AN41" s="2">
        <f t="shared" si="30"/>
        <v>0</v>
      </c>
      <c r="AO41" s="2" t="str">
        <f t="shared" si="30"/>
        <v>N.A.</v>
      </c>
      <c r="AP41" s="15">
        <f t="shared" si="30"/>
        <v>4883.3022024209822</v>
      </c>
      <c r="AQ41" s="13">
        <f t="shared" si="30"/>
        <v>6408.6331930901315</v>
      </c>
      <c r="AR41" s="14">
        <f t="shared" si="30"/>
        <v>6117.8588380459405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186347104.99999985</v>
      </c>
      <c r="C43" s="2">
        <v>595676672.00000012</v>
      </c>
      <c r="D43" s="2">
        <v>19751353</v>
      </c>
      <c r="E43" s="2">
        <v>10049000</v>
      </c>
      <c r="F43" s="2">
        <v>8665349.9999999981</v>
      </c>
      <c r="G43" s="2">
        <v>14784599.999999998</v>
      </c>
      <c r="H43" s="2">
        <v>73214388</v>
      </c>
      <c r="I43" s="2">
        <v>30997670.000000004</v>
      </c>
      <c r="J43" s="2">
        <v>0</v>
      </c>
      <c r="K43" s="2"/>
      <c r="L43" s="1">
        <f t="shared" ref="L43" si="36">B43+D43+F43+H43+J43</f>
        <v>287978195.99999988</v>
      </c>
      <c r="M43" s="13">
        <f t="shared" ref="M43" si="37">C43+E43+G43+I43+K43</f>
        <v>651507942.00000012</v>
      </c>
      <c r="N43" s="17">
        <f t="shared" ref="N43" si="38">L43+M43</f>
        <v>939486138</v>
      </c>
      <c r="P43" s="4" t="s">
        <v>16</v>
      </c>
      <c r="Q43" s="2">
        <v>40206</v>
      </c>
      <c r="R43" s="2">
        <v>93798</v>
      </c>
      <c r="S43" s="2">
        <v>3213</v>
      </c>
      <c r="T43" s="2">
        <v>730</v>
      </c>
      <c r="U43" s="2">
        <v>872</v>
      </c>
      <c r="V43" s="2">
        <v>2711</v>
      </c>
      <c r="W43" s="2">
        <v>25598</v>
      </c>
      <c r="X43" s="2">
        <v>4567</v>
      </c>
      <c r="Y43" s="2">
        <v>4191</v>
      </c>
      <c r="Z43" s="2">
        <v>0</v>
      </c>
      <c r="AA43" s="1">
        <f t="shared" ref="AA43" si="39">Q43+S43+U43+W43+Y43</f>
        <v>74080</v>
      </c>
      <c r="AB43" s="13">
        <f t="shared" ref="AB43" si="40">R43+T43+V43+X43+Z43</f>
        <v>101806</v>
      </c>
      <c r="AC43" s="17">
        <f t="shared" ref="AC43" si="41">AA43+AB43</f>
        <v>175886</v>
      </c>
      <c r="AE43" s="4" t="s">
        <v>16</v>
      </c>
      <c r="AF43" s="2">
        <f t="shared" si="35"/>
        <v>4634.8083619360259</v>
      </c>
      <c r="AG43" s="2">
        <f t="shared" si="30"/>
        <v>6350.6329772489835</v>
      </c>
      <c r="AH43" s="2">
        <f t="shared" si="30"/>
        <v>6147.3243075007776</v>
      </c>
      <c r="AI43" s="2">
        <f t="shared" si="30"/>
        <v>13765.753424657534</v>
      </c>
      <c r="AJ43" s="2">
        <f t="shared" si="30"/>
        <v>9937.3279816513732</v>
      </c>
      <c r="AK43" s="2">
        <f t="shared" si="30"/>
        <v>5453.5595721136106</v>
      </c>
      <c r="AL43" s="2">
        <f t="shared" si="30"/>
        <v>2860.1604812876008</v>
      </c>
      <c r="AM43" s="2">
        <f t="shared" si="30"/>
        <v>6787.3155244142772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3887.3946544276441</v>
      </c>
      <c r="AQ43" s="13">
        <f t="shared" ref="AQ43" si="43">IFERROR(M43/AB43, "N.A.")</f>
        <v>6399.5043710586815</v>
      </c>
      <c r="AR43" s="14">
        <f t="shared" ref="AR43" si="44">IFERROR(N43/AC43, "N.A.")</f>
        <v>5341.4492227920355</v>
      </c>
    </row>
    <row r="44" spans="1:44" ht="15" customHeight="1" thickBot="1" x14ac:dyDescent="0.3">
      <c r="A44" s="5" t="s">
        <v>0</v>
      </c>
      <c r="B44" s="24">
        <f>B43+C43</f>
        <v>782023777</v>
      </c>
      <c r="C44" s="26"/>
      <c r="D44" s="24">
        <f>D43+E43</f>
        <v>29800353</v>
      </c>
      <c r="E44" s="26"/>
      <c r="F44" s="24">
        <f>F43+G43</f>
        <v>23449949.999999996</v>
      </c>
      <c r="G44" s="26"/>
      <c r="H44" s="24">
        <f>H43+I43</f>
        <v>104212058</v>
      </c>
      <c r="I44" s="26"/>
      <c r="J44" s="24">
        <f>J43+K43</f>
        <v>0</v>
      </c>
      <c r="K44" s="26"/>
      <c r="L44" s="24">
        <f>L43+M43</f>
        <v>939486138</v>
      </c>
      <c r="M44" s="25"/>
      <c r="N44" s="18">
        <f>B44+D44+F44+H44+J44</f>
        <v>939486138</v>
      </c>
      <c r="P44" s="5" t="s">
        <v>0</v>
      </c>
      <c r="Q44" s="24">
        <f>Q43+R43</f>
        <v>134004</v>
      </c>
      <c r="R44" s="26"/>
      <c r="S44" s="24">
        <f>S43+T43</f>
        <v>3943</v>
      </c>
      <c r="T44" s="26"/>
      <c r="U44" s="24">
        <f>U43+V43</f>
        <v>3583</v>
      </c>
      <c r="V44" s="26"/>
      <c r="W44" s="24">
        <f>W43+X43</f>
        <v>30165</v>
      </c>
      <c r="X44" s="26"/>
      <c r="Y44" s="24">
        <f>Y43+Z43</f>
        <v>4191</v>
      </c>
      <c r="Z44" s="26"/>
      <c r="AA44" s="24">
        <f>AA43+AB43</f>
        <v>175886</v>
      </c>
      <c r="AB44" s="25"/>
      <c r="AC44" s="18">
        <f>Q44+S44+U44+W44+Y44</f>
        <v>175886</v>
      </c>
      <c r="AE44" s="5" t="s">
        <v>0</v>
      </c>
      <c r="AF44" s="27">
        <f>IFERROR(B44/Q44,"N.A.")</f>
        <v>5835.8241321154592</v>
      </c>
      <c r="AG44" s="28"/>
      <c r="AH44" s="27">
        <f>IFERROR(D44/S44,"N.A.")</f>
        <v>7557.7867106264266</v>
      </c>
      <c r="AI44" s="28"/>
      <c r="AJ44" s="27">
        <f>IFERROR(F44/U44,"N.A.")</f>
        <v>6544.7809098520784</v>
      </c>
      <c r="AK44" s="28"/>
      <c r="AL44" s="27">
        <f>IFERROR(H44/W44,"N.A.")</f>
        <v>3454.7342284104093</v>
      </c>
      <c r="AM44" s="28"/>
      <c r="AN44" s="27">
        <f>IFERROR(J44/Y44,"N.A.")</f>
        <v>0</v>
      </c>
      <c r="AO44" s="28"/>
      <c r="AP44" s="27">
        <f>IFERROR(L44/AA44,"N.A.")</f>
        <v>5341.4492227920355</v>
      </c>
      <c r="AQ44" s="28"/>
      <c r="AR44" s="16">
        <f>IFERROR(N44/AC44, "N.A.")</f>
        <v>5341.4492227920355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8347470</v>
      </c>
      <c r="C15" s="2"/>
      <c r="D15" s="2"/>
      <c r="E15" s="2"/>
      <c r="F15" s="2">
        <v>1831800.0000000002</v>
      </c>
      <c r="G15" s="2"/>
      <c r="H15" s="2">
        <v>17470371.000000007</v>
      </c>
      <c r="I15" s="2"/>
      <c r="J15" s="2">
        <v>0</v>
      </c>
      <c r="K15" s="2"/>
      <c r="L15" s="1">
        <f>B15+D15+F15+H15+J15</f>
        <v>27649641.000000007</v>
      </c>
      <c r="M15" s="13">
        <f>C15+E15+G15+I15+K15</f>
        <v>0</v>
      </c>
      <c r="N15" s="14">
        <f>L15+M15</f>
        <v>27649641.000000007</v>
      </c>
      <c r="P15" s="3" t="s">
        <v>12</v>
      </c>
      <c r="Q15" s="2">
        <v>2151</v>
      </c>
      <c r="R15" s="2">
        <v>0</v>
      </c>
      <c r="S15" s="2">
        <v>0</v>
      </c>
      <c r="T15" s="2">
        <v>0</v>
      </c>
      <c r="U15" s="2">
        <v>727</v>
      </c>
      <c r="V15" s="2">
        <v>0</v>
      </c>
      <c r="W15" s="2">
        <v>5106</v>
      </c>
      <c r="X15" s="2">
        <v>0</v>
      </c>
      <c r="Y15" s="2">
        <v>1252</v>
      </c>
      <c r="Z15" s="2">
        <v>0</v>
      </c>
      <c r="AA15" s="1">
        <f>Q15+S15+U15+W15+Y15</f>
        <v>9236</v>
      </c>
      <c r="AB15" s="13">
        <f>R15+T15+V15+X15+Z15</f>
        <v>0</v>
      </c>
      <c r="AC15" s="14">
        <f>AA15+AB15</f>
        <v>9236</v>
      </c>
      <c r="AE15" s="3" t="s">
        <v>12</v>
      </c>
      <c r="AF15" s="2">
        <f>IFERROR(B15/Q15, "N.A.")</f>
        <v>3880.7391910739193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2519.6698762035767</v>
      </c>
      <c r="AK15" s="2" t="str">
        <f t="shared" si="0"/>
        <v>N.A.</v>
      </c>
      <c r="AL15" s="2">
        <f t="shared" si="0"/>
        <v>3421.5376028202131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2993.6813555651806</v>
      </c>
      <c r="AQ15" s="13" t="str">
        <f t="shared" si="0"/>
        <v>N.A.</v>
      </c>
      <c r="AR15" s="14">
        <f t="shared" si="0"/>
        <v>2993.6813555651806</v>
      </c>
    </row>
    <row r="16" spans="1:44" ht="15" customHeight="1" thickBot="1" x14ac:dyDescent="0.3">
      <c r="A16" s="3" t="s">
        <v>13</v>
      </c>
      <c r="B16" s="2">
        <v>2361879.9999999995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2361879.9999999995</v>
      </c>
      <c r="M16" s="13">
        <f t="shared" si="1"/>
        <v>0</v>
      </c>
      <c r="N16" s="14">
        <f t="shared" ref="N16:N18" si="2">L16+M16</f>
        <v>2361879.9999999995</v>
      </c>
      <c r="P16" s="3" t="s">
        <v>13</v>
      </c>
      <c r="Q16" s="2">
        <v>1160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1160</v>
      </c>
      <c r="AB16" s="13">
        <f t="shared" si="3"/>
        <v>0</v>
      </c>
      <c r="AC16" s="14">
        <f t="shared" ref="AC16:AC18" si="4">AA16+AB16</f>
        <v>1160</v>
      </c>
      <c r="AE16" s="3" t="s">
        <v>13</v>
      </c>
      <c r="AF16" s="2">
        <f t="shared" ref="AF16:AF19" si="5">IFERROR(B16/Q16, "N.A.")</f>
        <v>2036.1034482758616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2036.1034482758616</v>
      </c>
      <c r="AQ16" s="13" t="str">
        <f t="shared" si="0"/>
        <v>N.A.</v>
      </c>
      <c r="AR16" s="14">
        <f t="shared" si="0"/>
        <v>2036.1034482758616</v>
      </c>
    </row>
    <row r="17" spans="1:44" ht="15" customHeight="1" thickBot="1" x14ac:dyDescent="0.3">
      <c r="A17" s="3" t="s">
        <v>14</v>
      </c>
      <c r="B17" s="2">
        <v>19237200</v>
      </c>
      <c r="C17" s="2">
        <v>35907460</v>
      </c>
      <c r="D17" s="2">
        <v>288000</v>
      </c>
      <c r="E17" s="2"/>
      <c r="F17" s="2"/>
      <c r="G17" s="2"/>
      <c r="H17" s="2"/>
      <c r="I17" s="2">
        <v>774000</v>
      </c>
      <c r="J17" s="2">
        <v>0</v>
      </c>
      <c r="K17" s="2"/>
      <c r="L17" s="1">
        <f t="shared" si="1"/>
        <v>19525200</v>
      </c>
      <c r="M17" s="13">
        <f t="shared" si="1"/>
        <v>36681460</v>
      </c>
      <c r="N17" s="14">
        <f t="shared" si="2"/>
        <v>56206660</v>
      </c>
      <c r="P17" s="3" t="s">
        <v>14</v>
      </c>
      <c r="Q17" s="2">
        <v>4772</v>
      </c>
      <c r="R17" s="2">
        <v>5782</v>
      </c>
      <c r="S17" s="2">
        <v>180</v>
      </c>
      <c r="T17" s="2">
        <v>0</v>
      </c>
      <c r="U17" s="2">
        <v>0</v>
      </c>
      <c r="V17" s="2">
        <v>0</v>
      </c>
      <c r="W17" s="2">
        <v>0</v>
      </c>
      <c r="X17" s="2">
        <v>383</v>
      </c>
      <c r="Y17" s="2">
        <v>383</v>
      </c>
      <c r="Z17" s="2">
        <v>0</v>
      </c>
      <c r="AA17" s="1">
        <f t="shared" si="3"/>
        <v>5335</v>
      </c>
      <c r="AB17" s="13">
        <f t="shared" si="3"/>
        <v>6165</v>
      </c>
      <c r="AC17" s="14">
        <f t="shared" si="4"/>
        <v>11500</v>
      </c>
      <c r="AE17" s="3" t="s">
        <v>14</v>
      </c>
      <c r="AF17" s="2">
        <f t="shared" si="5"/>
        <v>4031.2657166806371</v>
      </c>
      <c r="AG17" s="2">
        <f t="shared" si="0"/>
        <v>6210.2144586648219</v>
      </c>
      <c r="AH17" s="2">
        <f t="shared" si="0"/>
        <v>1600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2020.8877284595301</v>
      </c>
      <c r="AN17" s="2">
        <f t="shared" si="0"/>
        <v>0</v>
      </c>
      <c r="AO17" s="2" t="str">
        <f t="shared" si="0"/>
        <v>N.A.</v>
      </c>
      <c r="AP17" s="15">
        <f t="shared" si="0"/>
        <v>3659.8313027179006</v>
      </c>
      <c r="AQ17" s="13">
        <f t="shared" si="0"/>
        <v>5949.9529602595294</v>
      </c>
      <c r="AR17" s="14">
        <f t="shared" si="0"/>
        <v>4887.5356521739131</v>
      </c>
    </row>
    <row r="18" spans="1:44" ht="15" customHeight="1" thickBot="1" x14ac:dyDescent="0.3">
      <c r="A18" s="3" t="s">
        <v>15</v>
      </c>
      <c r="B18" s="2">
        <v>3216399.9999999995</v>
      </c>
      <c r="C18" s="2"/>
      <c r="D18" s="2"/>
      <c r="E18" s="2"/>
      <c r="F18" s="2"/>
      <c r="G18" s="2">
        <v>395940.00000000006</v>
      </c>
      <c r="H18" s="2">
        <v>4452640.9999999991</v>
      </c>
      <c r="I18" s="2"/>
      <c r="J18" s="2">
        <v>0</v>
      </c>
      <c r="K18" s="2"/>
      <c r="L18" s="1">
        <f t="shared" si="1"/>
        <v>7669040.9999999981</v>
      </c>
      <c r="M18" s="13">
        <f t="shared" si="1"/>
        <v>395940.00000000006</v>
      </c>
      <c r="N18" s="14">
        <f t="shared" si="2"/>
        <v>8064980.9999999981</v>
      </c>
      <c r="P18" s="3" t="s">
        <v>15</v>
      </c>
      <c r="Q18" s="2">
        <v>964</v>
      </c>
      <c r="R18" s="2">
        <v>0</v>
      </c>
      <c r="S18" s="2">
        <v>0</v>
      </c>
      <c r="T18" s="2">
        <v>0</v>
      </c>
      <c r="U18" s="2">
        <v>0</v>
      </c>
      <c r="V18" s="2">
        <v>495</v>
      </c>
      <c r="W18" s="2">
        <v>5729</v>
      </c>
      <c r="X18" s="2">
        <v>0</v>
      </c>
      <c r="Y18" s="2">
        <v>898</v>
      </c>
      <c r="Z18" s="2">
        <v>0</v>
      </c>
      <c r="AA18" s="1">
        <f t="shared" si="3"/>
        <v>7591</v>
      </c>
      <c r="AB18" s="13">
        <f t="shared" si="3"/>
        <v>495</v>
      </c>
      <c r="AC18" s="17">
        <f t="shared" si="4"/>
        <v>8086</v>
      </c>
      <c r="AE18" s="3" t="s">
        <v>15</v>
      </c>
      <c r="AF18" s="2">
        <f t="shared" si="5"/>
        <v>3336.5145228215761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799.87878787878799</v>
      </c>
      <c r="AL18" s="2">
        <f t="shared" si="0"/>
        <v>777.21085704311383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1010.2807271769198</v>
      </c>
      <c r="AQ18" s="13">
        <f t="shared" si="0"/>
        <v>799.87878787878799</v>
      </c>
      <c r="AR18" s="14">
        <f t="shared" si="0"/>
        <v>997.40056888449146</v>
      </c>
    </row>
    <row r="19" spans="1:44" ht="15" customHeight="1" thickBot="1" x14ac:dyDescent="0.3">
      <c r="A19" s="4" t="s">
        <v>16</v>
      </c>
      <c r="B19" s="2">
        <v>33162950.000000004</v>
      </c>
      <c r="C19" s="2">
        <v>35907460</v>
      </c>
      <c r="D19" s="2">
        <v>288000</v>
      </c>
      <c r="E19" s="2"/>
      <c r="F19" s="2">
        <v>1831800.0000000002</v>
      </c>
      <c r="G19" s="2">
        <v>395940.00000000006</v>
      </c>
      <c r="H19" s="2">
        <v>21923011.999999985</v>
      </c>
      <c r="I19" s="2">
        <v>774000</v>
      </c>
      <c r="J19" s="2">
        <v>0</v>
      </c>
      <c r="K19" s="2"/>
      <c r="L19" s="1">
        <f t="shared" ref="L19" si="6">B19+D19+F19+H19+J19</f>
        <v>57205761.999999993</v>
      </c>
      <c r="M19" s="13">
        <f t="shared" ref="M19" si="7">C19+E19+G19+I19+K19</f>
        <v>37077400</v>
      </c>
      <c r="N19" s="17">
        <f t="shared" ref="N19" si="8">L19+M19</f>
        <v>94283162</v>
      </c>
      <c r="P19" s="4" t="s">
        <v>16</v>
      </c>
      <c r="Q19" s="2">
        <v>9047</v>
      </c>
      <c r="R19" s="2">
        <v>5782</v>
      </c>
      <c r="S19" s="2">
        <v>180</v>
      </c>
      <c r="T19" s="2">
        <v>0</v>
      </c>
      <c r="U19" s="2">
        <v>727</v>
      </c>
      <c r="V19" s="2">
        <v>495</v>
      </c>
      <c r="W19" s="2">
        <v>10835</v>
      </c>
      <c r="X19" s="2">
        <v>383</v>
      </c>
      <c r="Y19" s="2">
        <v>2533</v>
      </c>
      <c r="Z19" s="2">
        <v>0</v>
      </c>
      <c r="AA19" s="1">
        <f t="shared" ref="AA19" si="9">Q19+S19+U19+W19+Y19</f>
        <v>23322</v>
      </c>
      <c r="AB19" s="13">
        <f t="shared" ref="AB19" si="10">R19+T19+V19+X19+Z19</f>
        <v>6660</v>
      </c>
      <c r="AC19" s="14">
        <f t="shared" ref="AC19" si="11">AA19+AB19</f>
        <v>29982</v>
      </c>
      <c r="AE19" s="4" t="s">
        <v>16</v>
      </c>
      <c r="AF19" s="2">
        <f t="shared" si="5"/>
        <v>3665.6294904388201</v>
      </c>
      <c r="AG19" s="2">
        <f t="shared" si="0"/>
        <v>6210.2144586648219</v>
      </c>
      <c r="AH19" s="2">
        <f t="shared" si="0"/>
        <v>1600</v>
      </c>
      <c r="AI19" s="2" t="str">
        <f t="shared" si="0"/>
        <v>N.A.</v>
      </c>
      <c r="AJ19" s="2">
        <f t="shared" si="0"/>
        <v>2519.6698762035767</v>
      </c>
      <c r="AK19" s="2">
        <f t="shared" si="0"/>
        <v>799.87878787878799</v>
      </c>
      <c r="AL19" s="2">
        <f t="shared" si="0"/>
        <v>2023.3513613290249</v>
      </c>
      <c r="AM19" s="2">
        <f t="shared" si="0"/>
        <v>2020.8877284595301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2452.8669067832943</v>
      </c>
      <c r="AQ19" s="13">
        <f t="shared" ref="AQ19" si="13">IFERROR(M19/AB19, "N.A.")</f>
        <v>5567.1771771771773</v>
      </c>
      <c r="AR19" s="14">
        <f t="shared" ref="AR19" si="14">IFERROR(N19/AC19, "N.A.")</f>
        <v>3144.6588619838572</v>
      </c>
    </row>
    <row r="20" spans="1:44" ht="15" customHeight="1" thickBot="1" x14ac:dyDescent="0.3">
      <c r="A20" s="5" t="s">
        <v>0</v>
      </c>
      <c r="B20" s="24">
        <f>B19+C19</f>
        <v>69070410</v>
      </c>
      <c r="C20" s="26"/>
      <c r="D20" s="24">
        <f>D19+E19</f>
        <v>288000</v>
      </c>
      <c r="E20" s="26"/>
      <c r="F20" s="24">
        <f>F19+G19</f>
        <v>2227740.0000000005</v>
      </c>
      <c r="G20" s="26"/>
      <c r="H20" s="24">
        <f>H19+I19</f>
        <v>22697011.999999985</v>
      </c>
      <c r="I20" s="26"/>
      <c r="J20" s="24">
        <f>J19+K19</f>
        <v>0</v>
      </c>
      <c r="K20" s="26"/>
      <c r="L20" s="24">
        <f>L19+M19</f>
        <v>94283162</v>
      </c>
      <c r="M20" s="25"/>
      <c r="N20" s="18">
        <f>B20+D20+F20+H20+J20</f>
        <v>94283161.999999985</v>
      </c>
      <c r="P20" s="5" t="s">
        <v>0</v>
      </c>
      <c r="Q20" s="24">
        <f>Q19+R19</f>
        <v>14829</v>
      </c>
      <c r="R20" s="26"/>
      <c r="S20" s="24">
        <f>S19+T19</f>
        <v>180</v>
      </c>
      <c r="T20" s="26"/>
      <c r="U20" s="24">
        <f>U19+V19</f>
        <v>1222</v>
      </c>
      <c r="V20" s="26"/>
      <c r="W20" s="24">
        <f>W19+X19</f>
        <v>11218</v>
      </c>
      <c r="X20" s="26"/>
      <c r="Y20" s="24">
        <f>Y19+Z19</f>
        <v>2533</v>
      </c>
      <c r="Z20" s="26"/>
      <c r="AA20" s="24">
        <f>AA19+AB19</f>
        <v>29982</v>
      </c>
      <c r="AB20" s="26"/>
      <c r="AC20" s="19">
        <f>Q20+S20+U20+W20+Y20</f>
        <v>29982</v>
      </c>
      <c r="AE20" s="5" t="s">
        <v>0</v>
      </c>
      <c r="AF20" s="27">
        <f>IFERROR(B20/Q20,"N.A.")</f>
        <v>4657.7928383572726</v>
      </c>
      <c r="AG20" s="28"/>
      <c r="AH20" s="27">
        <f>IFERROR(D20/S20,"N.A.")</f>
        <v>1600</v>
      </c>
      <c r="AI20" s="28"/>
      <c r="AJ20" s="27">
        <f>IFERROR(F20/U20,"N.A.")</f>
        <v>1823.0278232405897</v>
      </c>
      <c r="AK20" s="28"/>
      <c r="AL20" s="27">
        <f>IFERROR(H20/W20,"N.A.")</f>
        <v>2023.267249064003</v>
      </c>
      <c r="AM20" s="28"/>
      <c r="AN20" s="27">
        <f>IFERROR(J20/Y20,"N.A.")</f>
        <v>0</v>
      </c>
      <c r="AO20" s="28"/>
      <c r="AP20" s="27">
        <f>IFERROR(L20/AA20,"N.A.")</f>
        <v>3144.6588619838572</v>
      </c>
      <c r="AQ20" s="28"/>
      <c r="AR20" s="16">
        <f>IFERROR(N20/AC20, "N.A.")</f>
        <v>3144.6588619838567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7717520.0000000009</v>
      </c>
      <c r="C27" s="2"/>
      <c r="D27" s="2"/>
      <c r="E27" s="2"/>
      <c r="F27" s="2">
        <v>1057800</v>
      </c>
      <c r="G27" s="2"/>
      <c r="H27" s="2">
        <v>13912100</v>
      </c>
      <c r="I27" s="2"/>
      <c r="J27" s="2">
        <v>0</v>
      </c>
      <c r="K27" s="2"/>
      <c r="L27" s="1">
        <f>B27+D27+F27+H27+J27</f>
        <v>22687420</v>
      </c>
      <c r="M27" s="13">
        <f>C27+E27+G27+I27+K27</f>
        <v>0</v>
      </c>
      <c r="N27" s="14">
        <f>L27+M27</f>
        <v>22687420</v>
      </c>
      <c r="P27" s="3" t="s">
        <v>12</v>
      </c>
      <c r="Q27" s="2">
        <v>1768</v>
      </c>
      <c r="R27" s="2">
        <v>0</v>
      </c>
      <c r="S27" s="2">
        <v>0</v>
      </c>
      <c r="T27" s="2">
        <v>0</v>
      </c>
      <c r="U27" s="2">
        <v>547</v>
      </c>
      <c r="V27" s="2">
        <v>0</v>
      </c>
      <c r="W27" s="2">
        <v>2704</v>
      </c>
      <c r="X27" s="2">
        <v>0</v>
      </c>
      <c r="Y27" s="2">
        <v>427</v>
      </c>
      <c r="Z27" s="2">
        <v>0</v>
      </c>
      <c r="AA27" s="1">
        <f>Q27+S27+U27+W27+Y27</f>
        <v>5446</v>
      </c>
      <c r="AB27" s="13">
        <f>R27+T27+V27+X27+Z27</f>
        <v>0</v>
      </c>
      <c r="AC27" s="14">
        <f>AA27+AB27</f>
        <v>5446</v>
      </c>
      <c r="AE27" s="3" t="s">
        <v>12</v>
      </c>
      <c r="AF27" s="2">
        <f>IFERROR(B27/Q27, "N.A.")</f>
        <v>4365.1131221719461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1933.8208409506399</v>
      </c>
      <c r="AK27" s="2" t="str">
        <f t="shared" si="15"/>
        <v>N.A.</v>
      </c>
      <c r="AL27" s="2">
        <f t="shared" si="15"/>
        <v>5145.0073964497042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4165.8868894601546</v>
      </c>
      <c r="AQ27" s="13" t="str">
        <f t="shared" si="15"/>
        <v>N.A.</v>
      </c>
      <c r="AR27" s="14">
        <f t="shared" si="15"/>
        <v>4165.8868894601546</v>
      </c>
    </row>
    <row r="28" spans="1:44" ht="15" customHeight="1" thickBot="1" x14ac:dyDescent="0.3">
      <c r="A28" s="3" t="s">
        <v>13</v>
      </c>
      <c r="B28" s="2">
        <v>1006200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1006200</v>
      </c>
      <c r="M28" s="13">
        <f t="shared" si="16"/>
        <v>0</v>
      </c>
      <c r="N28" s="14">
        <f t="shared" ref="N28:N30" si="17">L28+M28</f>
        <v>1006200</v>
      </c>
      <c r="P28" s="3" t="s">
        <v>13</v>
      </c>
      <c r="Q28" s="2">
        <v>360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360</v>
      </c>
      <c r="AB28" s="13">
        <f t="shared" si="18"/>
        <v>0</v>
      </c>
      <c r="AC28" s="14">
        <f t="shared" ref="AC28:AC30" si="19">AA28+AB28</f>
        <v>360</v>
      </c>
      <c r="AE28" s="3" t="s">
        <v>13</v>
      </c>
      <c r="AF28" s="2">
        <f t="shared" ref="AF28:AF31" si="20">IFERROR(B28/Q28, "N.A.")</f>
        <v>2795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2795</v>
      </c>
      <c r="AQ28" s="13" t="str">
        <f t="shared" si="15"/>
        <v>N.A.</v>
      </c>
      <c r="AR28" s="14">
        <f t="shared" si="15"/>
        <v>2795</v>
      </c>
    </row>
    <row r="29" spans="1:44" ht="15" customHeight="1" thickBot="1" x14ac:dyDescent="0.3">
      <c r="A29" s="3" t="s">
        <v>14</v>
      </c>
      <c r="B29" s="2">
        <v>13122220.000000002</v>
      </c>
      <c r="C29" s="2">
        <v>20991820</v>
      </c>
      <c r="D29" s="2">
        <v>288000</v>
      </c>
      <c r="E29" s="2"/>
      <c r="F29" s="2"/>
      <c r="G29" s="2"/>
      <c r="H29" s="2"/>
      <c r="I29" s="2"/>
      <c r="J29" s="2">
        <v>0</v>
      </c>
      <c r="K29" s="2"/>
      <c r="L29" s="1">
        <f t="shared" si="16"/>
        <v>13410220.000000002</v>
      </c>
      <c r="M29" s="13">
        <f t="shared" si="16"/>
        <v>20991820</v>
      </c>
      <c r="N29" s="14">
        <f t="shared" si="17"/>
        <v>34402040</v>
      </c>
      <c r="P29" s="3" t="s">
        <v>14</v>
      </c>
      <c r="Q29" s="2">
        <v>2940</v>
      </c>
      <c r="R29" s="2">
        <v>3858</v>
      </c>
      <c r="S29" s="2">
        <v>180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383</v>
      </c>
      <c r="Z29" s="2">
        <v>0</v>
      </c>
      <c r="AA29" s="1">
        <f t="shared" si="18"/>
        <v>3503</v>
      </c>
      <c r="AB29" s="13">
        <f t="shared" si="18"/>
        <v>3858</v>
      </c>
      <c r="AC29" s="14">
        <f t="shared" si="19"/>
        <v>7361</v>
      </c>
      <c r="AE29" s="3" t="s">
        <v>14</v>
      </c>
      <c r="AF29" s="2">
        <f t="shared" si="20"/>
        <v>4463.3401360544221</v>
      </c>
      <c r="AG29" s="2">
        <f t="shared" si="15"/>
        <v>5441.1145671332297</v>
      </c>
      <c r="AH29" s="2">
        <f t="shared" si="15"/>
        <v>1600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3828.2101056237516</v>
      </c>
      <c r="AQ29" s="13">
        <f t="shared" si="15"/>
        <v>5441.1145671332297</v>
      </c>
      <c r="AR29" s="14">
        <f t="shared" si="15"/>
        <v>4673.5552234750712</v>
      </c>
    </row>
    <row r="30" spans="1:44" ht="15" customHeight="1" thickBot="1" x14ac:dyDescent="0.3">
      <c r="A30" s="3" t="s">
        <v>15</v>
      </c>
      <c r="B30" s="2">
        <v>3216399.9999999995</v>
      </c>
      <c r="C30" s="2"/>
      <c r="D30" s="2"/>
      <c r="E30" s="2"/>
      <c r="F30" s="2"/>
      <c r="G30" s="2">
        <v>59940</v>
      </c>
      <c r="H30" s="2">
        <v>4452640.9999999991</v>
      </c>
      <c r="I30" s="2"/>
      <c r="J30" s="2">
        <v>0</v>
      </c>
      <c r="K30" s="2"/>
      <c r="L30" s="1">
        <f t="shared" si="16"/>
        <v>7669040.9999999981</v>
      </c>
      <c r="M30" s="13">
        <f t="shared" si="16"/>
        <v>59940</v>
      </c>
      <c r="N30" s="14">
        <f t="shared" si="17"/>
        <v>7728980.9999999981</v>
      </c>
      <c r="P30" s="3" t="s">
        <v>15</v>
      </c>
      <c r="Q30" s="2">
        <v>964</v>
      </c>
      <c r="R30" s="2">
        <v>0</v>
      </c>
      <c r="S30" s="2">
        <v>0</v>
      </c>
      <c r="T30" s="2">
        <v>0</v>
      </c>
      <c r="U30" s="2">
        <v>0</v>
      </c>
      <c r="V30" s="2">
        <v>180</v>
      </c>
      <c r="W30" s="2">
        <v>5729</v>
      </c>
      <c r="X30" s="2">
        <v>0</v>
      </c>
      <c r="Y30" s="2">
        <v>898</v>
      </c>
      <c r="Z30" s="2">
        <v>0</v>
      </c>
      <c r="AA30" s="1">
        <f t="shared" si="18"/>
        <v>7591</v>
      </c>
      <c r="AB30" s="13">
        <f t="shared" si="18"/>
        <v>180</v>
      </c>
      <c r="AC30" s="17">
        <f t="shared" si="19"/>
        <v>7771</v>
      </c>
      <c r="AE30" s="3" t="s">
        <v>15</v>
      </c>
      <c r="AF30" s="2">
        <f t="shared" si="20"/>
        <v>3336.5145228215761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333</v>
      </c>
      <c r="AL30" s="2">
        <f t="shared" si="15"/>
        <v>777.21085704311383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1010.2807271769198</v>
      </c>
      <c r="AQ30" s="13">
        <f t="shared" si="15"/>
        <v>333</v>
      </c>
      <c r="AR30" s="14">
        <f t="shared" si="15"/>
        <v>994.5928451936685</v>
      </c>
    </row>
    <row r="31" spans="1:44" ht="15" customHeight="1" thickBot="1" x14ac:dyDescent="0.3">
      <c r="A31" s="4" t="s">
        <v>16</v>
      </c>
      <c r="B31" s="2">
        <v>25062339.999999996</v>
      </c>
      <c r="C31" s="2">
        <v>20991820</v>
      </c>
      <c r="D31" s="2">
        <v>288000</v>
      </c>
      <c r="E31" s="2"/>
      <c r="F31" s="2">
        <v>1057800</v>
      </c>
      <c r="G31" s="2">
        <v>59940</v>
      </c>
      <c r="H31" s="2">
        <v>18364740.999999993</v>
      </c>
      <c r="I31" s="2"/>
      <c r="J31" s="2">
        <v>0</v>
      </c>
      <c r="K31" s="2"/>
      <c r="L31" s="1">
        <f t="shared" ref="L31" si="21">B31+D31+F31+H31+J31</f>
        <v>44772880.999999985</v>
      </c>
      <c r="M31" s="13">
        <f t="shared" ref="M31" si="22">C31+E31+G31+I31+K31</f>
        <v>21051760</v>
      </c>
      <c r="N31" s="17">
        <f t="shared" ref="N31" si="23">L31+M31</f>
        <v>65824640.999999985</v>
      </c>
      <c r="P31" s="4" t="s">
        <v>16</v>
      </c>
      <c r="Q31" s="2">
        <v>6032</v>
      </c>
      <c r="R31" s="2">
        <v>3858</v>
      </c>
      <c r="S31" s="2">
        <v>180</v>
      </c>
      <c r="T31" s="2">
        <v>0</v>
      </c>
      <c r="U31" s="2">
        <v>547</v>
      </c>
      <c r="V31" s="2">
        <v>180</v>
      </c>
      <c r="W31" s="2">
        <v>8433</v>
      </c>
      <c r="X31" s="2">
        <v>0</v>
      </c>
      <c r="Y31" s="2">
        <v>1708</v>
      </c>
      <c r="Z31" s="2">
        <v>0</v>
      </c>
      <c r="AA31" s="1">
        <f t="shared" ref="AA31" si="24">Q31+S31+U31+W31+Y31</f>
        <v>16900</v>
      </c>
      <c r="AB31" s="13">
        <f t="shared" ref="AB31" si="25">R31+T31+V31+X31+Z31</f>
        <v>4038</v>
      </c>
      <c r="AC31" s="14">
        <f t="shared" ref="AC31" si="26">AA31+AB31</f>
        <v>20938</v>
      </c>
      <c r="AE31" s="4" t="s">
        <v>16</v>
      </c>
      <c r="AF31" s="2">
        <f t="shared" si="20"/>
        <v>4154.8972148541106</v>
      </c>
      <c r="AG31" s="2">
        <f t="shared" si="15"/>
        <v>5441.1145671332297</v>
      </c>
      <c r="AH31" s="2">
        <f t="shared" si="15"/>
        <v>1600</v>
      </c>
      <c r="AI31" s="2" t="str">
        <f t="shared" si="15"/>
        <v>N.A.</v>
      </c>
      <c r="AJ31" s="2">
        <f t="shared" si="15"/>
        <v>1933.8208409506399</v>
      </c>
      <c r="AK31" s="2">
        <f t="shared" si="15"/>
        <v>333</v>
      </c>
      <c r="AL31" s="2">
        <f t="shared" si="15"/>
        <v>2177.7233487489616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2649.2828994082834</v>
      </c>
      <c r="AQ31" s="13">
        <f t="shared" ref="AQ31" si="28">IFERROR(M31/AB31, "N.A.")</f>
        <v>5213.4125804853884</v>
      </c>
      <c r="AR31" s="14">
        <f t="shared" ref="AR31" si="29">IFERROR(N31/AC31, "N.A.")</f>
        <v>3143.7883752029793</v>
      </c>
    </row>
    <row r="32" spans="1:44" ht="15" customHeight="1" thickBot="1" x14ac:dyDescent="0.3">
      <c r="A32" s="5" t="s">
        <v>0</v>
      </c>
      <c r="B32" s="24">
        <f>B31+C31</f>
        <v>46054160</v>
      </c>
      <c r="C32" s="26"/>
      <c r="D32" s="24">
        <f>D31+E31</f>
        <v>288000</v>
      </c>
      <c r="E32" s="26"/>
      <c r="F32" s="24">
        <f>F31+G31</f>
        <v>1117740</v>
      </c>
      <c r="G32" s="26"/>
      <c r="H32" s="24">
        <f>H31+I31</f>
        <v>18364740.999999993</v>
      </c>
      <c r="I32" s="26"/>
      <c r="J32" s="24">
        <f>J31+K31</f>
        <v>0</v>
      </c>
      <c r="K32" s="26"/>
      <c r="L32" s="24">
        <f>L31+M31</f>
        <v>65824640.999999985</v>
      </c>
      <c r="M32" s="25"/>
      <c r="N32" s="18">
        <f>B32+D32+F32+H32+J32</f>
        <v>65824640.999999993</v>
      </c>
      <c r="P32" s="5" t="s">
        <v>0</v>
      </c>
      <c r="Q32" s="24">
        <f>Q31+R31</f>
        <v>9890</v>
      </c>
      <c r="R32" s="26"/>
      <c r="S32" s="24">
        <f>S31+T31</f>
        <v>180</v>
      </c>
      <c r="T32" s="26"/>
      <c r="U32" s="24">
        <f>U31+V31</f>
        <v>727</v>
      </c>
      <c r="V32" s="26"/>
      <c r="W32" s="24">
        <f>W31+X31</f>
        <v>8433</v>
      </c>
      <c r="X32" s="26"/>
      <c r="Y32" s="24">
        <f>Y31+Z31</f>
        <v>1708</v>
      </c>
      <c r="Z32" s="26"/>
      <c r="AA32" s="24">
        <f>AA31+AB31</f>
        <v>20938</v>
      </c>
      <c r="AB32" s="26"/>
      <c r="AC32" s="19">
        <f>Q32+S32+U32+W32+Y32</f>
        <v>20938</v>
      </c>
      <c r="AE32" s="5" t="s">
        <v>0</v>
      </c>
      <c r="AF32" s="27">
        <f>IFERROR(B32/Q32,"N.A.")</f>
        <v>4656.6390293225477</v>
      </c>
      <c r="AG32" s="28"/>
      <c r="AH32" s="27">
        <f>IFERROR(D32/S32,"N.A.")</f>
        <v>1600</v>
      </c>
      <c r="AI32" s="28"/>
      <c r="AJ32" s="27">
        <f>IFERROR(F32/U32,"N.A.")</f>
        <v>1537.4690508940853</v>
      </c>
      <c r="AK32" s="28"/>
      <c r="AL32" s="27">
        <f>IFERROR(H32/W32,"N.A.")</f>
        <v>2177.7233487489616</v>
      </c>
      <c r="AM32" s="28"/>
      <c r="AN32" s="27">
        <f>IFERROR(J32/Y32,"N.A.")</f>
        <v>0</v>
      </c>
      <c r="AO32" s="28"/>
      <c r="AP32" s="27">
        <f>IFERROR(L32/AA32,"N.A.")</f>
        <v>3143.7883752029793</v>
      </c>
      <c r="AQ32" s="28"/>
      <c r="AR32" s="16">
        <f>IFERROR(N32/AC32, "N.A.")</f>
        <v>3143.7883752029798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629950</v>
      </c>
      <c r="C39" s="2"/>
      <c r="D39" s="2"/>
      <c r="E39" s="2"/>
      <c r="F39" s="2">
        <v>774000</v>
      </c>
      <c r="G39" s="2"/>
      <c r="H39" s="2">
        <v>3558271.0000000009</v>
      </c>
      <c r="I39" s="2"/>
      <c r="J39" s="2">
        <v>0</v>
      </c>
      <c r="K39" s="2"/>
      <c r="L39" s="1">
        <f>B39+D39+F39+H39+J39</f>
        <v>4962221.0000000009</v>
      </c>
      <c r="M39" s="13">
        <f>C39+E39+G39+I39+K39</f>
        <v>0</v>
      </c>
      <c r="N39" s="14">
        <f>L39+M39</f>
        <v>4962221.0000000009</v>
      </c>
      <c r="P39" s="3" t="s">
        <v>12</v>
      </c>
      <c r="Q39" s="2">
        <v>383</v>
      </c>
      <c r="R39" s="2">
        <v>0</v>
      </c>
      <c r="S39" s="2">
        <v>0</v>
      </c>
      <c r="T39" s="2">
        <v>0</v>
      </c>
      <c r="U39" s="2">
        <v>180</v>
      </c>
      <c r="V39" s="2">
        <v>0</v>
      </c>
      <c r="W39" s="2">
        <v>2402</v>
      </c>
      <c r="X39" s="2">
        <v>0</v>
      </c>
      <c r="Y39" s="2">
        <v>825</v>
      </c>
      <c r="Z39" s="2">
        <v>0</v>
      </c>
      <c r="AA39" s="1">
        <f>Q39+S39+U39+W39+Y39</f>
        <v>3790</v>
      </c>
      <c r="AB39" s="13">
        <f>R39+T39+V39+X39+Z39</f>
        <v>0</v>
      </c>
      <c r="AC39" s="14">
        <f>AA39+AB39</f>
        <v>3790</v>
      </c>
      <c r="AE39" s="3" t="s">
        <v>12</v>
      </c>
      <c r="AF39" s="2">
        <f>IFERROR(B39/Q39, "N.A.")</f>
        <v>1644.7780678851175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4300</v>
      </c>
      <c r="AK39" s="2" t="str">
        <f t="shared" si="30"/>
        <v>N.A.</v>
      </c>
      <c r="AL39" s="2">
        <f t="shared" si="30"/>
        <v>1481.3784346378022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1309.2931398416888</v>
      </c>
      <c r="AQ39" s="13" t="str">
        <f t="shared" si="30"/>
        <v>N.A.</v>
      </c>
      <c r="AR39" s="14">
        <f t="shared" si="30"/>
        <v>1309.2931398416888</v>
      </c>
    </row>
    <row r="40" spans="1:44" ht="15" customHeight="1" thickBot="1" x14ac:dyDescent="0.3">
      <c r="A40" s="3" t="s">
        <v>13</v>
      </c>
      <c r="B40" s="2">
        <v>1355680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1355680</v>
      </c>
      <c r="M40" s="13">
        <f t="shared" si="31"/>
        <v>0</v>
      </c>
      <c r="N40" s="14">
        <f t="shared" ref="N40:N42" si="32">L40+M40</f>
        <v>1355680</v>
      </c>
      <c r="P40" s="3" t="s">
        <v>13</v>
      </c>
      <c r="Q40" s="2">
        <v>800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800</v>
      </c>
      <c r="AB40" s="13">
        <f t="shared" si="33"/>
        <v>0</v>
      </c>
      <c r="AC40" s="14">
        <f t="shared" ref="AC40:AC42" si="34">AA40+AB40</f>
        <v>800</v>
      </c>
      <c r="AE40" s="3" t="s">
        <v>13</v>
      </c>
      <c r="AF40" s="2">
        <f t="shared" ref="AF40:AF43" si="35">IFERROR(B40/Q40, "N.A.")</f>
        <v>1694.6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1694.6</v>
      </c>
      <c r="AQ40" s="13" t="str">
        <f t="shared" si="30"/>
        <v>N.A.</v>
      </c>
      <c r="AR40" s="14">
        <f t="shared" si="30"/>
        <v>1694.6</v>
      </c>
    </row>
    <row r="41" spans="1:44" ht="15" customHeight="1" thickBot="1" x14ac:dyDescent="0.3">
      <c r="A41" s="3" t="s">
        <v>14</v>
      </c>
      <c r="B41" s="2">
        <v>6114980</v>
      </c>
      <c r="C41" s="2">
        <v>14915640</v>
      </c>
      <c r="D41" s="2"/>
      <c r="E41" s="2"/>
      <c r="F41" s="2"/>
      <c r="G41" s="2"/>
      <c r="H41" s="2"/>
      <c r="I41" s="2">
        <v>774000</v>
      </c>
      <c r="J41" s="2"/>
      <c r="K41" s="2"/>
      <c r="L41" s="1">
        <f t="shared" si="31"/>
        <v>6114980</v>
      </c>
      <c r="M41" s="13">
        <f t="shared" si="31"/>
        <v>15689640</v>
      </c>
      <c r="N41" s="14">
        <f t="shared" si="32"/>
        <v>21804620</v>
      </c>
      <c r="P41" s="3" t="s">
        <v>14</v>
      </c>
      <c r="Q41" s="2">
        <v>1832</v>
      </c>
      <c r="R41" s="2">
        <v>1924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383</v>
      </c>
      <c r="Y41" s="2">
        <v>0</v>
      </c>
      <c r="Z41" s="2">
        <v>0</v>
      </c>
      <c r="AA41" s="1">
        <f t="shared" si="33"/>
        <v>1832</v>
      </c>
      <c r="AB41" s="13">
        <f t="shared" si="33"/>
        <v>2307</v>
      </c>
      <c r="AC41" s="14">
        <f t="shared" si="34"/>
        <v>4139</v>
      </c>
      <c r="AE41" s="3" t="s">
        <v>14</v>
      </c>
      <c r="AF41" s="2">
        <f t="shared" si="35"/>
        <v>3337.8711790393013</v>
      </c>
      <c r="AG41" s="2">
        <f t="shared" si="30"/>
        <v>7752.4116424116428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2020.8877284595301</v>
      </c>
      <c r="AN41" s="2" t="str">
        <f t="shared" si="30"/>
        <v>N.A.</v>
      </c>
      <c r="AO41" s="2" t="str">
        <f t="shared" si="30"/>
        <v>N.A.</v>
      </c>
      <c r="AP41" s="15">
        <f t="shared" si="30"/>
        <v>3337.8711790393013</v>
      </c>
      <c r="AQ41" s="13">
        <f t="shared" si="30"/>
        <v>6800.8842652795838</v>
      </c>
      <c r="AR41" s="14">
        <f t="shared" si="30"/>
        <v>5268.0889103648224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336000</v>
      </c>
      <c r="H42" s="2"/>
      <c r="I42" s="2"/>
      <c r="J42" s="2"/>
      <c r="K42" s="2"/>
      <c r="L42" s="1">
        <f t="shared" si="31"/>
        <v>0</v>
      </c>
      <c r="M42" s="13">
        <f t="shared" si="31"/>
        <v>336000</v>
      </c>
      <c r="N42" s="14">
        <f t="shared" si="32"/>
        <v>336000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315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315</v>
      </c>
      <c r="AC42" s="14">
        <f t="shared" si="34"/>
        <v>315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1066.6666666666667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1066.6666666666667</v>
      </c>
      <c r="AR42" s="14">
        <f t="shared" si="30"/>
        <v>1066.6666666666667</v>
      </c>
    </row>
    <row r="43" spans="1:44" ht="15" customHeight="1" thickBot="1" x14ac:dyDescent="0.3">
      <c r="A43" s="4" t="s">
        <v>16</v>
      </c>
      <c r="B43" s="2">
        <v>8100610.0000000009</v>
      </c>
      <c r="C43" s="2">
        <v>14915640</v>
      </c>
      <c r="D43" s="2"/>
      <c r="E43" s="2"/>
      <c r="F43" s="2">
        <v>774000</v>
      </c>
      <c r="G43" s="2">
        <v>336000</v>
      </c>
      <c r="H43" s="2">
        <v>3558271.0000000009</v>
      </c>
      <c r="I43" s="2">
        <v>774000</v>
      </c>
      <c r="J43" s="2">
        <v>0</v>
      </c>
      <c r="K43" s="2"/>
      <c r="L43" s="1">
        <f t="shared" ref="L43" si="36">B43+D43+F43+H43+J43</f>
        <v>12432881</v>
      </c>
      <c r="M43" s="13">
        <f t="shared" ref="M43" si="37">C43+E43+G43+I43+K43</f>
        <v>16025640</v>
      </c>
      <c r="N43" s="17">
        <f t="shared" ref="N43" si="38">L43+M43</f>
        <v>28458521</v>
      </c>
      <c r="P43" s="4" t="s">
        <v>16</v>
      </c>
      <c r="Q43" s="2">
        <v>3015</v>
      </c>
      <c r="R43" s="2">
        <v>1924</v>
      </c>
      <c r="S43" s="2">
        <v>0</v>
      </c>
      <c r="T43" s="2">
        <v>0</v>
      </c>
      <c r="U43" s="2">
        <v>180</v>
      </c>
      <c r="V43" s="2">
        <v>315</v>
      </c>
      <c r="W43" s="2">
        <v>2402</v>
      </c>
      <c r="X43" s="2">
        <v>383</v>
      </c>
      <c r="Y43" s="2">
        <v>825</v>
      </c>
      <c r="Z43" s="2">
        <v>0</v>
      </c>
      <c r="AA43" s="1">
        <f t="shared" ref="AA43" si="39">Q43+S43+U43+W43+Y43</f>
        <v>6422</v>
      </c>
      <c r="AB43" s="13">
        <f t="shared" ref="AB43" si="40">R43+T43+V43+X43+Z43</f>
        <v>2622</v>
      </c>
      <c r="AC43" s="17">
        <f t="shared" ref="AC43" si="41">AA43+AB43</f>
        <v>9044</v>
      </c>
      <c r="AE43" s="4" t="s">
        <v>16</v>
      </c>
      <c r="AF43" s="2">
        <f t="shared" si="35"/>
        <v>2686.7694859038147</v>
      </c>
      <c r="AG43" s="2">
        <f t="shared" si="30"/>
        <v>7752.4116424116428</v>
      </c>
      <c r="AH43" s="2" t="str">
        <f t="shared" si="30"/>
        <v>N.A.</v>
      </c>
      <c r="AI43" s="2" t="str">
        <f t="shared" si="30"/>
        <v>N.A.</v>
      </c>
      <c r="AJ43" s="2">
        <f t="shared" si="30"/>
        <v>4300</v>
      </c>
      <c r="AK43" s="2">
        <f t="shared" si="30"/>
        <v>1066.6666666666667</v>
      </c>
      <c r="AL43" s="2">
        <f t="shared" si="30"/>
        <v>1481.3784346378022</v>
      </c>
      <c r="AM43" s="2">
        <f t="shared" si="30"/>
        <v>2020.8877284595301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1935.9827156649019</v>
      </c>
      <c r="AQ43" s="13">
        <f t="shared" ref="AQ43" si="43">IFERROR(M43/AB43, "N.A.")</f>
        <v>6111.9908466819224</v>
      </c>
      <c r="AR43" s="14">
        <f t="shared" ref="AR43" si="44">IFERROR(N43/AC43, "N.A.")</f>
        <v>3146.6741486068113</v>
      </c>
    </row>
    <row r="44" spans="1:44" ht="15" customHeight="1" thickBot="1" x14ac:dyDescent="0.3">
      <c r="A44" s="5" t="s">
        <v>0</v>
      </c>
      <c r="B44" s="24">
        <f>B43+C43</f>
        <v>23016250</v>
      </c>
      <c r="C44" s="26"/>
      <c r="D44" s="24">
        <f>D43+E43</f>
        <v>0</v>
      </c>
      <c r="E44" s="26"/>
      <c r="F44" s="24">
        <f>F43+G43</f>
        <v>1110000</v>
      </c>
      <c r="G44" s="26"/>
      <c r="H44" s="24">
        <f>H43+I43</f>
        <v>4332271.0000000009</v>
      </c>
      <c r="I44" s="26"/>
      <c r="J44" s="24">
        <f>J43+K43</f>
        <v>0</v>
      </c>
      <c r="K44" s="26"/>
      <c r="L44" s="24">
        <f>L43+M43</f>
        <v>28458521</v>
      </c>
      <c r="M44" s="25"/>
      <c r="N44" s="18">
        <f>B44+D44+F44+H44+J44</f>
        <v>28458521</v>
      </c>
      <c r="P44" s="5" t="s">
        <v>0</v>
      </c>
      <c r="Q44" s="24">
        <f>Q43+R43</f>
        <v>4939</v>
      </c>
      <c r="R44" s="26"/>
      <c r="S44" s="24">
        <f>S43+T43</f>
        <v>0</v>
      </c>
      <c r="T44" s="26"/>
      <c r="U44" s="24">
        <f>U43+V43</f>
        <v>495</v>
      </c>
      <c r="V44" s="26"/>
      <c r="W44" s="24">
        <f>W43+X43</f>
        <v>2785</v>
      </c>
      <c r="X44" s="26"/>
      <c r="Y44" s="24">
        <f>Y43+Z43</f>
        <v>825</v>
      </c>
      <c r="Z44" s="26"/>
      <c r="AA44" s="24">
        <f>AA43+AB43</f>
        <v>9044</v>
      </c>
      <c r="AB44" s="25"/>
      <c r="AC44" s="18">
        <f>Q44+S44+U44+W44+Y44</f>
        <v>9044</v>
      </c>
      <c r="AE44" s="5" t="s">
        <v>0</v>
      </c>
      <c r="AF44" s="27">
        <f>IFERROR(B44/Q44,"N.A.")</f>
        <v>4660.1032597691838</v>
      </c>
      <c r="AG44" s="28"/>
      <c r="AH44" s="27" t="str">
        <f>IFERROR(D44/S44,"N.A.")</f>
        <v>N.A.</v>
      </c>
      <c r="AI44" s="28"/>
      <c r="AJ44" s="27">
        <f>IFERROR(F44/U44,"N.A.")</f>
        <v>2242.4242424242425</v>
      </c>
      <c r="AK44" s="28"/>
      <c r="AL44" s="27">
        <f>IFERROR(H44/W44,"N.A.")</f>
        <v>1555.5730700179536</v>
      </c>
      <c r="AM44" s="28"/>
      <c r="AN44" s="27">
        <f>IFERROR(J44/Y44,"N.A.")</f>
        <v>0</v>
      </c>
      <c r="AO44" s="28"/>
      <c r="AP44" s="27">
        <f>IFERROR(L44/AA44,"N.A.")</f>
        <v>3146.6741486068113</v>
      </c>
      <c r="AQ44" s="28"/>
      <c r="AR44" s="16">
        <f>IFERROR(N44/AC44, "N.A.")</f>
        <v>3146.6741486068113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9654102</v>
      </c>
      <c r="C15" s="2"/>
      <c r="D15" s="2">
        <v>1586270</v>
      </c>
      <c r="E15" s="2"/>
      <c r="F15" s="2">
        <v>2187840</v>
      </c>
      <c r="G15" s="2"/>
      <c r="H15" s="2">
        <v>17226780</v>
      </c>
      <c r="I15" s="2"/>
      <c r="J15" s="2">
        <v>0</v>
      </c>
      <c r="K15" s="2"/>
      <c r="L15" s="1">
        <f>B15+D15+F15+H15+J15</f>
        <v>30654992</v>
      </c>
      <c r="M15" s="13">
        <f>C15+E15+G15+I15+K15</f>
        <v>0</v>
      </c>
      <c r="N15" s="14">
        <f>L15+M15</f>
        <v>30654992</v>
      </c>
      <c r="P15" s="3" t="s">
        <v>12</v>
      </c>
      <c r="Q15" s="2">
        <v>2536</v>
      </c>
      <c r="R15" s="2">
        <v>0</v>
      </c>
      <c r="S15" s="2">
        <v>217</v>
      </c>
      <c r="T15" s="2">
        <v>0</v>
      </c>
      <c r="U15" s="2">
        <v>212</v>
      </c>
      <c r="V15" s="2">
        <v>0</v>
      </c>
      <c r="W15" s="2">
        <v>4645</v>
      </c>
      <c r="X15" s="2">
        <v>0</v>
      </c>
      <c r="Y15" s="2">
        <v>212</v>
      </c>
      <c r="Z15" s="2">
        <v>0</v>
      </c>
      <c r="AA15" s="1">
        <f>Q15+S15+U15+W15+Y15</f>
        <v>7822</v>
      </c>
      <c r="AB15" s="13">
        <f>R15+T15+V15+X15+Z15</f>
        <v>0</v>
      </c>
      <c r="AC15" s="14">
        <f>AA15+AB15</f>
        <v>7822</v>
      </c>
      <c r="AE15" s="3" t="s">
        <v>12</v>
      </c>
      <c r="AF15" s="2">
        <f>IFERROR(B15/Q15, "N.A.")</f>
        <v>3806.8225552050471</v>
      </c>
      <c r="AG15" s="2" t="str">
        <f t="shared" ref="AG15:AR19" si="0">IFERROR(C15/R15, "N.A.")</f>
        <v>N.A.</v>
      </c>
      <c r="AH15" s="2">
        <f t="shared" si="0"/>
        <v>7310</v>
      </c>
      <c r="AI15" s="2" t="str">
        <f t="shared" si="0"/>
        <v>N.A.</v>
      </c>
      <c r="AJ15" s="2">
        <f t="shared" si="0"/>
        <v>10320</v>
      </c>
      <c r="AK15" s="2" t="str">
        <f t="shared" si="0"/>
        <v>N.A.</v>
      </c>
      <c r="AL15" s="2">
        <f t="shared" si="0"/>
        <v>3708.6716899892358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3919.0733827665558</v>
      </c>
      <c r="AQ15" s="13" t="str">
        <f t="shared" si="0"/>
        <v>N.A.</v>
      </c>
      <c r="AR15" s="14">
        <f t="shared" si="0"/>
        <v>3919.0733827665558</v>
      </c>
    </row>
    <row r="16" spans="1:44" ht="15" customHeight="1" thickBot="1" x14ac:dyDescent="0.3">
      <c r="A16" s="3" t="s">
        <v>13</v>
      </c>
      <c r="B16" s="2">
        <v>492000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492000</v>
      </c>
      <c r="M16" s="13">
        <f t="shared" si="1"/>
        <v>0</v>
      </c>
      <c r="N16" s="14">
        <f t="shared" ref="N16:N18" si="2">L16+M16</f>
        <v>492000</v>
      </c>
      <c r="P16" s="3" t="s">
        <v>13</v>
      </c>
      <c r="Q16" s="2">
        <v>205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205</v>
      </c>
      <c r="AB16" s="13">
        <f t="shared" si="3"/>
        <v>0</v>
      </c>
      <c r="AC16" s="14">
        <f t="shared" ref="AC16:AC18" si="4">AA16+AB16</f>
        <v>205</v>
      </c>
      <c r="AE16" s="3" t="s">
        <v>13</v>
      </c>
      <c r="AF16" s="2">
        <f t="shared" ref="AF16:AF19" si="5">IFERROR(B16/Q16, "N.A.")</f>
        <v>2400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2400</v>
      </c>
      <c r="AQ16" s="13" t="str">
        <f t="shared" si="0"/>
        <v>N.A.</v>
      </c>
      <c r="AR16" s="14">
        <f t="shared" si="0"/>
        <v>2400</v>
      </c>
    </row>
    <row r="17" spans="1:44" ht="15" customHeight="1" thickBot="1" x14ac:dyDescent="0.3">
      <c r="A17" s="3" t="s">
        <v>14</v>
      </c>
      <c r="B17" s="2">
        <v>4193550.0000000005</v>
      </c>
      <c r="C17" s="2">
        <v>11715820.000000002</v>
      </c>
      <c r="D17" s="2">
        <v>1492960</v>
      </c>
      <c r="E17" s="2"/>
      <c r="F17" s="2"/>
      <c r="G17" s="2">
        <v>3702300</v>
      </c>
      <c r="H17" s="2"/>
      <c r="I17" s="2">
        <v>2224350</v>
      </c>
      <c r="J17" s="2">
        <v>0</v>
      </c>
      <c r="K17" s="2"/>
      <c r="L17" s="1">
        <f t="shared" si="1"/>
        <v>5686510</v>
      </c>
      <c r="M17" s="13">
        <f t="shared" si="1"/>
        <v>17642470</v>
      </c>
      <c r="N17" s="14">
        <f t="shared" si="2"/>
        <v>23328980</v>
      </c>
      <c r="P17" s="3" t="s">
        <v>14</v>
      </c>
      <c r="Q17" s="2">
        <v>1685</v>
      </c>
      <c r="R17" s="2">
        <v>2312</v>
      </c>
      <c r="S17" s="2">
        <v>217</v>
      </c>
      <c r="T17" s="2">
        <v>0</v>
      </c>
      <c r="U17" s="2">
        <v>0</v>
      </c>
      <c r="V17" s="2">
        <v>615</v>
      </c>
      <c r="W17" s="2">
        <v>0</v>
      </c>
      <c r="X17" s="2">
        <v>1070</v>
      </c>
      <c r="Y17" s="2">
        <v>212</v>
      </c>
      <c r="Z17" s="2">
        <v>0</v>
      </c>
      <c r="AA17" s="1">
        <f t="shared" si="3"/>
        <v>2114</v>
      </c>
      <c r="AB17" s="13">
        <f t="shared" si="3"/>
        <v>3997</v>
      </c>
      <c r="AC17" s="14">
        <f t="shared" si="4"/>
        <v>6111</v>
      </c>
      <c r="AE17" s="3" t="s">
        <v>14</v>
      </c>
      <c r="AF17" s="2">
        <f t="shared" si="5"/>
        <v>2488.7537091988133</v>
      </c>
      <c r="AG17" s="2">
        <f t="shared" si="0"/>
        <v>5067.3961937716267</v>
      </c>
      <c r="AH17" s="2">
        <f t="shared" si="0"/>
        <v>6880</v>
      </c>
      <c r="AI17" s="2" t="str">
        <f t="shared" si="0"/>
        <v>N.A.</v>
      </c>
      <c r="AJ17" s="2" t="str">
        <f t="shared" si="0"/>
        <v>N.A.</v>
      </c>
      <c r="AK17" s="2">
        <f t="shared" si="0"/>
        <v>6020</v>
      </c>
      <c r="AL17" s="2" t="str">
        <f t="shared" si="0"/>
        <v>N.A.</v>
      </c>
      <c r="AM17" s="2">
        <f t="shared" si="0"/>
        <v>2078.8317757009345</v>
      </c>
      <c r="AN17" s="2">
        <f t="shared" si="0"/>
        <v>0</v>
      </c>
      <c r="AO17" s="2" t="str">
        <f t="shared" si="0"/>
        <v>N.A.</v>
      </c>
      <c r="AP17" s="15">
        <f t="shared" si="0"/>
        <v>2689.9290444654685</v>
      </c>
      <c r="AQ17" s="13">
        <f t="shared" si="0"/>
        <v>4413.92794595947</v>
      </c>
      <c r="AR17" s="14">
        <f t="shared" si="0"/>
        <v>3817.5388643429878</v>
      </c>
    </row>
    <row r="18" spans="1:44" ht="15" customHeight="1" thickBot="1" x14ac:dyDescent="0.3">
      <c r="A18" s="3" t="s">
        <v>15</v>
      </c>
      <c r="B18" s="2">
        <v>1868780</v>
      </c>
      <c r="C18" s="2"/>
      <c r="D18" s="2"/>
      <c r="E18" s="2"/>
      <c r="F18" s="2"/>
      <c r="G18" s="2"/>
      <c r="H18" s="2">
        <v>1967359.9999999995</v>
      </c>
      <c r="I18" s="2"/>
      <c r="J18" s="2">
        <v>0</v>
      </c>
      <c r="K18" s="2"/>
      <c r="L18" s="1">
        <f t="shared" si="1"/>
        <v>3836139.9999999995</v>
      </c>
      <c r="M18" s="13">
        <f t="shared" si="1"/>
        <v>0</v>
      </c>
      <c r="N18" s="14">
        <f t="shared" si="2"/>
        <v>3836139.9999999995</v>
      </c>
      <c r="P18" s="3" t="s">
        <v>15</v>
      </c>
      <c r="Q18" s="2">
        <v>636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2762</v>
      </c>
      <c r="X18" s="2">
        <v>0</v>
      </c>
      <c r="Y18" s="2">
        <v>641</v>
      </c>
      <c r="Z18" s="2">
        <v>0</v>
      </c>
      <c r="AA18" s="1">
        <f t="shared" si="3"/>
        <v>4039</v>
      </c>
      <c r="AB18" s="13">
        <f t="shared" si="3"/>
        <v>0</v>
      </c>
      <c r="AC18" s="17">
        <f t="shared" si="4"/>
        <v>4039</v>
      </c>
      <c r="AE18" s="3" t="s">
        <v>15</v>
      </c>
      <c r="AF18" s="2">
        <f t="shared" si="5"/>
        <v>2938.3333333333335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712.2954380883416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949.77469670710559</v>
      </c>
      <c r="AQ18" s="13" t="str">
        <f t="shared" si="0"/>
        <v>N.A.</v>
      </c>
      <c r="AR18" s="14">
        <f t="shared" si="0"/>
        <v>949.77469670710559</v>
      </c>
    </row>
    <row r="19" spans="1:44" ht="15" customHeight="1" thickBot="1" x14ac:dyDescent="0.3">
      <c r="A19" s="4" t="s">
        <v>16</v>
      </c>
      <c r="B19" s="2">
        <v>16208432.000000004</v>
      </c>
      <c r="C19" s="2">
        <v>11715820.000000002</v>
      </c>
      <c r="D19" s="2">
        <v>3079230</v>
      </c>
      <c r="E19" s="2"/>
      <c r="F19" s="2">
        <v>2187840</v>
      </c>
      <c r="G19" s="2">
        <v>3702300</v>
      </c>
      <c r="H19" s="2">
        <v>19194140.000000007</v>
      </c>
      <c r="I19" s="2">
        <v>2224350</v>
      </c>
      <c r="J19" s="2">
        <v>0</v>
      </c>
      <c r="K19" s="2"/>
      <c r="L19" s="1">
        <f t="shared" ref="L19" si="6">B19+D19+F19+H19+J19</f>
        <v>40669642.000000015</v>
      </c>
      <c r="M19" s="13">
        <f t="shared" ref="M19" si="7">C19+E19+G19+I19+K19</f>
        <v>17642470</v>
      </c>
      <c r="N19" s="17">
        <f t="shared" ref="N19" si="8">L19+M19</f>
        <v>58312112.000000015</v>
      </c>
      <c r="P19" s="4" t="s">
        <v>16</v>
      </c>
      <c r="Q19" s="2">
        <v>5062</v>
      </c>
      <c r="R19" s="2">
        <v>2312</v>
      </c>
      <c r="S19" s="2">
        <v>434</v>
      </c>
      <c r="T19" s="2">
        <v>0</v>
      </c>
      <c r="U19" s="2">
        <v>212</v>
      </c>
      <c r="V19" s="2">
        <v>615</v>
      </c>
      <c r="W19" s="2">
        <v>7407</v>
      </c>
      <c r="X19" s="2">
        <v>1070</v>
      </c>
      <c r="Y19" s="2">
        <v>1065</v>
      </c>
      <c r="Z19" s="2">
        <v>0</v>
      </c>
      <c r="AA19" s="1">
        <f t="shared" ref="AA19" si="9">Q19+S19+U19+W19+Y19</f>
        <v>14180</v>
      </c>
      <c r="AB19" s="13">
        <f t="shared" ref="AB19" si="10">R19+T19+V19+X19+Z19</f>
        <v>3997</v>
      </c>
      <c r="AC19" s="14">
        <f t="shared" ref="AC19" si="11">AA19+AB19</f>
        <v>18177</v>
      </c>
      <c r="AE19" s="4" t="s">
        <v>16</v>
      </c>
      <c r="AF19" s="2">
        <f t="shared" si="5"/>
        <v>3201.9818253654689</v>
      </c>
      <c r="AG19" s="2">
        <f t="shared" si="0"/>
        <v>5067.3961937716267</v>
      </c>
      <c r="AH19" s="2">
        <f t="shared" si="0"/>
        <v>7095</v>
      </c>
      <c r="AI19" s="2" t="str">
        <f t="shared" si="0"/>
        <v>N.A.</v>
      </c>
      <c r="AJ19" s="2">
        <f t="shared" si="0"/>
        <v>10320</v>
      </c>
      <c r="AK19" s="2">
        <f t="shared" si="0"/>
        <v>6020</v>
      </c>
      <c r="AL19" s="2">
        <f t="shared" si="0"/>
        <v>2591.3514243283389</v>
      </c>
      <c r="AM19" s="2">
        <f t="shared" si="0"/>
        <v>2078.8317757009345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2868.0988716502125</v>
      </c>
      <c r="AQ19" s="13">
        <f t="shared" ref="AQ19" si="13">IFERROR(M19/AB19, "N.A.")</f>
        <v>4413.92794595947</v>
      </c>
      <c r="AR19" s="14">
        <f t="shared" ref="AR19" si="14">IFERROR(N19/AC19, "N.A.")</f>
        <v>3208.0162843153444</v>
      </c>
    </row>
    <row r="20" spans="1:44" ht="15" customHeight="1" thickBot="1" x14ac:dyDescent="0.3">
      <c r="A20" s="5" t="s">
        <v>0</v>
      </c>
      <c r="B20" s="24">
        <f>B19+C19</f>
        <v>27924252.000000007</v>
      </c>
      <c r="C20" s="26"/>
      <c r="D20" s="24">
        <f>D19+E19</f>
        <v>3079230</v>
      </c>
      <c r="E20" s="26"/>
      <c r="F20" s="24">
        <f>F19+G19</f>
        <v>5890140</v>
      </c>
      <c r="G20" s="26"/>
      <c r="H20" s="24">
        <f>H19+I19</f>
        <v>21418490.000000007</v>
      </c>
      <c r="I20" s="26"/>
      <c r="J20" s="24">
        <f>J19+K19</f>
        <v>0</v>
      </c>
      <c r="K20" s="26"/>
      <c r="L20" s="24">
        <f>L19+M19</f>
        <v>58312112.000000015</v>
      </c>
      <c r="M20" s="25"/>
      <c r="N20" s="18">
        <f>B20+D20+F20+H20+J20</f>
        <v>58312112.000000015</v>
      </c>
      <c r="P20" s="5" t="s">
        <v>0</v>
      </c>
      <c r="Q20" s="24">
        <f>Q19+R19</f>
        <v>7374</v>
      </c>
      <c r="R20" s="26"/>
      <c r="S20" s="24">
        <f>S19+T19</f>
        <v>434</v>
      </c>
      <c r="T20" s="26"/>
      <c r="U20" s="24">
        <f>U19+V19</f>
        <v>827</v>
      </c>
      <c r="V20" s="26"/>
      <c r="W20" s="24">
        <f>W19+X19</f>
        <v>8477</v>
      </c>
      <c r="X20" s="26"/>
      <c r="Y20" s="24">
        <f>Y19+Z19</f>
        <v>1065</v>
      </c>
      <c r="Z20" s="26"/>
      <c r="AA20" s="24">
        <f>AA19+AB19</f>
        <v>18177</v>
      </c>
      <c r="AB20" s="26"/>
      <c r="AC20" s="19">
        <f>Q20+S20+U20+W20+Y20</f>
        <v>18177</v>
      </c>
      <c r="AE20" s="5" t="s">
        <v>0</v>
      </c>
      <c r="AF20" s="27">
        <f>IFERROR(B20/Q20,"N.A.")</f>
        <v>3786.8527257933288</v>
      </c>
      <c r="AG20" s="28"/>
      <c r="AH20" s="27">
        <f>IFERROR(D20/S20,"N.A.")</f>
        <v>7095</v>
      </c>
      <c r="AI20" s="28"/>
      <c r="AJ20" s="27">
        <f>IFERROR(F20/U20,"N.A.")</f>
        <v>7122.2974607013302</v>
      </c>
      <c r="AK20" s="28"/>
      <c r="AL20" s="27">
        <f>IFERROR(H20/W20,"N.A.")</f>
        <v>2526.6591954700966</v>
      </c>
      <c r="AM20" s="28"/>
      <c r="AN20" s="27">
        <f>IFERROR(J20/Y20,"N.A.")</f>
        <v>0</v>
      </c>
      <c r="AO20" s="28"/>
      <c r="AP20" s="27">
        <f>IFERROR(L20/AA20,"N.A.")</f>
        <v>3208.0162843153444</v>
      </c>
      <c r="AQ20" s="28"/>
      <c r="AR20" s="16">
        <f>IFERROR(N20/AC20, "N.A.")</f>
        <v>3208.0162843153444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8724270</v>
      </c>
      <c r="C27" s="2"/>
      <c r="D27" s="2">
        <v>1586270</v>
      </c>
      <c r="E27" s="2"/>
      <c r="F27" s="2"/>
      <c r="G27" s="2"/>
      <c r="H27" s="2">
        <v>11396548.000000002</v>
      </c>
      <c r="I27" s="2"/>
      <c r="J27" s="2"/>
      <c r="K27" s="2"/>
      <c r="L27" s="1">
        <f>B27+D27+F27+H27+J27</f>
        <v>21707088</v>
      </c>
      <c r="M27" s="13">
        <f>C27+E27+G27+I27+K27</f>
        <v>0</v>
      </c>
      <c r="N27" s="14">
        <f>L27+M27</f>
        <v>21707088</v>
      </c>
      <c r="P27" s="3" t="s">
        <v>12</v>
      </c>
      <c r="Q27" s="2">
        <v>2112</v>
      </c>
      <c r="R27" s="2">
        <v>0</v>
      </c>
      <c r="S27" s="2">
        <v>217</v>
      </c>
      <c r="T27" s="2">
        <v>0</v>
      </c>
      <c r="U27" s="2">
        <v>0</v>
      </c>
      <c r="V27" s="2">
        <v>0</v>
      </c>
      <c r="W27" s="2">
        <v>2729</v>
      </c>
      <c r="X27" s="2">
        <v>0</v>
      </c>
      <c r="Y27" s="2">
        <v>0</v>
      </c>
      <c r="Z27" s="2">
        <v>0</v>
      </c>
      <c r="AA27" s="1">
        <f>Q27+S27+U27+W27+Y27</f>
        <v>5058</v>
      </c>
      <c r="AB27" s="13">
        <f>R27+T27+V27+X27+Z27</f>
        <v>0</v>
      </c>
      <c r="AC27" s="14">
        <f>AA27+AB27</f>
        <v>5058</v>
      </c>
      <c r="AE27" s="3" t="s">
        <v>12</v>
      </c>
      <c r="AF27" s="2">
        <f>IFERROR(B27/Q27, "N.A.")</f>
        <v>4130.809659090909</v>
      </c>
      <c r="AG27" s="2" t="str">
        <f t="shared" ref="AG27:AR31" si="15">IFERROR(C27/R27, "N.A.")</f>
        <v>N.A.</v>
      </c>
      <c r="AH27" s="2">
        <f t="shared" si="15"/>
        <v>7310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4176.0894100403084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4291.6346381969161</v>
      </c>
      <c r="AQ27" s="13" t="str">
        <f t="shared" si="15"/>
        <v>N.A.</v>
      </c>
      <c r="AR27" s="14">
        <f t="shared" si="15"/>
        <v>4291.6346381969161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3727000.0000000005</v>
      </c>
      <c r="C29" s="2">
        <v>9388820</v>
      </c>
      <c r="D29" s="2">
        <v>1492960</v>
      </c>
      <c r="E29" s="2"/>
      <c r="F29" s="2"/>
      <c r="G29" s="2">
        <v>1939300</v>
      </c>
      <c r="H29" s="2"/>
      <c r="I29" s="2">
        <v>1757799.9999999998</v>
      </c>
      <c r="J29" s="2"/>
      <c r="K29" s="2"/>
      <c r="L29" s="1">
        <f t="shared" si="16"/>
        <v>5219960</v>
      </c>
      <c r="M29" s="13">
        <f t="shared" si="16"/>
        <v>13085920</v>
      </c>
      <c r="N29" s="14">
        <f t="shared" si="17"/>
        <v>18305880</v>
      </c>
      <c r="P29" s="3" t="s">
        <v>14</v>
      </c>
      <c r="Q29" s="2">
        <v>1468</v>
      </c>
      <c r="R29" s="2">
        <v>1678</v>
      </c>
      <c r="S29" s="2">
        <v>217</v>
      </c>
      <c r="T29" s="2">
        <v>0</v>
      </c>
      <c r="U29" s="2">
        <v>0</v>
      </c>
      <c r="V29" s="2">
        <v>410</v>
      </c>
      <c r="W29" s="2">
        <v>0</v>
      </c>
      <c r="X29" s="2">
        <v>853</v>
      </c>
      <c r="Y29" s="2">
        <v>0</v>
      </c>
      <c r="Z29" s="2">
        <v>0</v>
      </c>
      <c r="AA29" s="1">
        <f t="shared" si="18"/>
        <v>1685</v>
      </c>
      <c r="AB29" s="13">
        <f t="shared" si="18"/>
        <v>2941</v>
      </c>
      <c r="AC29" s="14">
        <f t="shared" si="19"/>
        <v>4626</v>
      </c>
      <c r="AE29" s="3" t="s">
        <v>14</v>
      </c>
      <c r="AF29" s="2">
        <f t="shared" si="20"/>
        <v>2538.8283378746596</v>
      </c>
      <c r="AG29" s="2">
        <f t="shared" si="15"/>
        <v>5595.2443384982125</v>
      </c>
      <c r="AH29" s="2">
        <f t="shared" si="15"/>
        <v>6880</v>
      </c>
      <c r="AI29" s="2" t="str">
        <f t="shared" si="15"/>
        <v>N.A.</v>
      </c>
      <c r="AJ29" s="2" t="str">
        <f t="shared" si="15"/>
        <v>N.A.</v>
      </c>
      <c r="AK29" s="2">
        <f t="shared" si="15"/>
        <v>4730</v>
      </c>
      <c r="AL29" s="2" t="str">
        <f t="shared" si="15"/>
        <v>N.A.</v>
      </c>
      <c r="AM29" s="2">
        <f t="shared" si="15"/>
        <v>2060.7268464243843</v>
      </c>
      <c r="AN29" s="2" t="str">
        <f t="shared" si="15"/>
        <v>N.A.</v>
      </c>
      <c r="AO29" s="2" t="str">
        <f t="shared" si="15"/>
        <v>N.A.</v>
      </c>
      <c r="AP29" s="15">
        <f t="shared" si="15"/>
        <v>3097.8991097922849</v>
      </c>
      <c r="AQ29" s="13">
        <f t="shared" si="15"/>
        <v>4449.4797687861274</v>
      </c>
      <c r="AR29" s="14">
        <f t="shared" si="15"/>
        <v>3957.172503242542</v>
      </c>
    </row>
    <row r="30" spans="1:44" ht="15" customHeight="1" thickBot="1" x14ac:dyDescent="0.3">
      <c r="A30" s="3" t="s">
        <v>15</v>
      </c>
      <c r="B30" s="2">
        <v>1868780</v>
      </c>
      <c r="C30" s="2"/>
      <c r="D30" s="2"/>
      <c r="E30" s="2"/>
      <c r="F30" s="2"/>
      <c r="G30" s="2"/>
      <c r="H30" s="2">
        <v>1093919.9999999998</v>
      </c>
      <c r="I30" s="2"/>
      <c r="J30" s="2">
        <v>0</v>
      </c>
      <c r="K30" s="2"/>
      <c r="L30" s="1">
        <f t="shared" si="16"/>
        <v>2962700</v>
      </c>
      <c r="M30" s="13">
        <f t="shared" si="16"/>
        <v>0</v>
      </c>
      <c r="N30" s="14">
        <f t="shared" si="17"/>
        <v>2962700</v>
      </c>
      <c r="P30" s="3" t="s">
        <v>15</v>
      </c>
      <c r="Q30" s="2">
        <v>636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2126</v>
      </c>
      <c r="X30" s="2">
        <v>0</v>
      </c>
      <c r="Y30" s="2">
        <v>641</v>
      </c>
      <c r="Z30" s="2">
        <v>0</v>
      </c>
      <c r="AA30" s="1">
        <f t="shared" si="18"/>
        <v>3403</v>
      </c>
      <c r="AB30" s="13">
        <f t="shared" si="18"/>
        <v>0</v>
      </c>
      <c r="AC30" s="17">
        <f t="shared" si="19"/>
        <v>3403</v>
      </c>
      <c r="AE30" s="3" t="s">
        <v>15</v>
      </c>
      <c r="AF30" s="2">
        <f t="shared" si="20"/>
        <v>2938.3333333333335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514.54374412041386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870.614163972965</v>
      </c>
      <c r="AQ30" s="13" t="str">
        <f t="shared" si="15"/>
        <v>N.A.</v>
      </c>
      <c r="AR30" s="14">
        <f t="shared" si="15"/>
        <v>870.614163972965</v>
      </c>
    </row>
    <row r="31" spans="1:44" ht="15" customHeight="1" thickBot="1" x14ac:dyDescent="0.3">
      <c r="A31" s="4" t="s">
        <v>16</v>
      </c>
      <c r="B31" s="2">
        <v>14320050.000000004</v>
      </c>
      <c r="C31" s="2">
        <v>9388820</v>
      </c>
      <c r="D31" s="2">
        <v>3079230</v>
      </c>
      <c r="E31" s="2"/>
      <c r="F31" s="2"/>
      <c r="G31" s="2">
        <v>1939300</v>
      </c>
      <c r="H31" s="2">
        <v>12490468</v>
      </c>
      <c r="I31" s="2">
        <v>1757799.9999999998</v>
      </c>
      <c r="J31" s="2">
        <v>0</v>
      </c>
      <c r="K31" s="2"/>
      <c r="L31" s="1">
        <f t="shared" ref="L31" si="21">B31+D31+F31+H31+J31</f>
        <v>29889748.000000004</v>
      </c>
      <c r="M31" s="13">
        <f t="shared" ref="M31" si="22">C31+E31+G31+I31+K31</f>
        <v>13085920</v>
      </c>
      <c r="N31" s="17">
        <f t="shared" ref="N31" si="23">L31+M31</f>
        <v>42975668</v>
      </c>
      <c r="P31" s="4" t="s">
        <v>16</v>
      </c>
      <c r="Q31" s="2">
        <v>4216</v>
      </c>
      <c r="R31" s="2">
        <v>1678</v>
      </c>
      <c r="S31" s="2">
        <v>434</v>
      </c>
      <c r="T31" s="2">
        <v>0</v>
      </c>
      <c r="U31" s="2">
        <v>0</v>
      </c>
      <c r="V31" s="2">
        <v>410</v>
      </c>
      <c r="W31" s="2">
        <v>4855</v>
      </c>
      <c r="X31" s="2">
        <v>853</v>
      </c>
      <c r="Y31" s="2">
        <v>641</v>
      </c>
      <c r="Z31" s="2">
        <v>0</v>
      </c>
      <c r="AA31" s="1">
        <f t="shared" ref="AA31" si="24">Q31+S31+U31+W31+Y31</f>
        <v>10146</v>
      </c>
      <c r="AB31" s="13">
        <f t="shared" ref="AB31" si="25">R31+T31+V31+X31+Z31</f>
        <v>2941</v>
      </c>
      <c r="AC31" s="14">
        <f t="shared" ref="AC31" si="26">AA31+AB31</f>
        <v>13087</v>
      </c>
      <c r="AE31" s="4" t="s">
        <v>16</v>
      </c>
      <c r="AF31" s="2">
        <f t="shared" si="20"/>
        <v>3396.5962998102477</v>
      </c>
      <c r="AG31" s="2">
        <f t="shared" si="15"/>
        <v>5595.2443384982125</v>
      </c>
      <c r="AH31" s="2">
        <f t="shared" si="15"/>
        <v>7095</v>
      </c>
      <c r="AI31" s="2" t="str">
        <f t="shared" si="15"/>
        <v>N.A.</v>
      </c>
      <c r="AJ31" s="2" t="str">
        <f t="shared" si="15"/>
        <v>N.A.</v>
      </c>
      <c r="AK31" s="2">
        <f t="shared" si="15"/>
        <v>4730</v>
      </c>
      <c r="AL31" s="2">
        <f t="shared" si="15"/>
        <v>2572.7019567456232</v>
      </c>
      <c r="AM31" s="2">
        <f t="shared" si="15"/>
        <v>2060.7268464243843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2945.9637295485909</v>
      </c>
      <c r="AQ31" s="13">
        <f t="shared" ref="AQ31" si="28">IFERROR(M31/AB31, "N.A.")</f>
        <v>4449.4797687861274</v>
      </c>
      <c r="AR31" s="14">
        <f t="shared" ref="AR31" si="29">IFERROR(N31/AC31, "N.A.")</f>
        <v>3283.8441201192022</v>
      </c>
    </row>
    <row r="32" spans="1:44" ht="15" customHeight="1" thickBot="1" x14ac:dyDescent="0.3">
      <c r="A32" s="5" t="s">
        <v>0</v>
      </c>
      <c r="B32" s="24">
        <f>B31+C31</f>
        <v>23708870.000000004</v>
      </c>
      <c r="C32" s="26"/>
      <c r="D32" s="24">
        <f>D31+E31</f>
        <v>3079230</v>
      </c>
      <c r="E32" s="26"/>
      <c r="F32" s="24">
        <f>F31+G31</f>
        <v>1939300</v>
      </c>
      <c r="G32" s="26"/>
      <c r="H32" s="24">
        <f>H31+I31</f>
        <v>14248268</v>
      </c>
      <c r="I32" s="26"/>
      <c r="J32" s="24">
        <f>J31+K31</f>
        <v>0</v>
      </c>
      <c r="K32" s="26"/>
      <c r="L32" s="24">
        <f>L31+M31</f>
        <v>42975668</v>
      </c>
      <c r="M32" s="25"/>
      <c r="N32" s="18">
        <f>B32+D32+F32+H32+J32</f>
        <v>42975668</v>
      </c>
      <c r="P32" s="5" t="s">
        <v>0</v>
      </c>
      <c r="Q32" s="24">
        <f>Q31+R31</f>
        <v>5894</v>
      </c>
      <c r="R32" s="26"/>
      <c r="S32" s="24">
        <f>S31+T31</f>
        <v>434</v>
      </c>
      <c r="T32" s="26"/>
      <c r="U32" s="24">
        <f>U31+V31</f>
        <v>410</v>
      </c>
      <c r="V32" s="26"/>
      <c r="W32" s="24">
        <f>W31+X31</f>
        <v>5708</v>
      </c>
      <c r="X32" s="26"/>
      <c r="Y32" s="24">
        <f>Y31+Z31</f>
        <v>641</v>
      </c>
      <c r="Z32" s="26"/>
      <c r="AA32" s="24">
        <f>AA31+AB31</f>
        <v>13087</v>
      </c>
      <c r="AB32" s="26"/>
      <c r="AC32" s="19">
        <f>Q32+S32+U32+W32+Y32</f>
        <v>13087</v>
      </c>
      <c r="AE32" s="5" t="s">
        <v>0</v>
      </c>
      <c r="AF32" s="27">
        <f>IFERROR(B32/Q32,"N.A.")</f>
        <v>4022.5432643366144</v>
      </c>
      <c r="AG32" s="28"/>
      <c r="AH32" s="27">
        <f>IFERROR(D32/S32,"N.A.")</f>
        <v>7095</v>
      </c>
      <c r="AI32" s="28"/>
      <c r="AJ32" s="27">
        <f>IFERROR(F32/U32,"N.A.")</f>
        <v>4730</v>
      </c>
      <c r="AK32" s="28"/>
      <c r="AL32" s="27">
        <f>IFERROR(H32/W32,"N.A.")</f>
        <v>2496.1927119831817</v>
      </c>
      <c r="AM32" s="28"/>
      <c r="AN32" s="27">
        <f>IFERROR(J32/Y32,"N.A.")</f>
        <v>0</v>
      </c>
      <c r="AO32" s="28"/>
      <c r="AP32" s="27">
        <f>IFERROR(L32/AA32,"N.A.")</f>
        <v>3283.8441201192022</v>
      </c>
      <c r="AQ32" s="28"/>
      <c r="AR32" s="16">
        <f>IFERROR(N32/AC32, "N.A.")</f>
        <v>3283.8441201192022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929832</v>
      </c>
      <c r="C39" s="2"/>
      <c r="D39" s="2"/>
      <c r="E39" s="2"/>
      <c r="F39" s="2">
        <v>2187840</v>
      </c>
      <c r="G39" s="2"/>
      <c r="H39" s="2">
        <v>5830232</v>
      </c>
      <c r="I39" s="2"/>
      <c r="J39" s="2">
        <v>0</v>
      </c>
      <c r="K39" s="2"/>
      <c r="L39" s="1">
        <f>B39+D39+F39+H39+J39</f>
        <v>8947904</v>
      </c>
      <c r="M39" s="13">
        <f>C39+E39+G39+I39+K39</f>
        <v>0</v>
      </c>
      <c r="N39" s="14">
        <f>L39+M39</f>
        <v>8947904</v>
      </c>
      <c r="P39" s="3" t="s">
        <v>12</v>
      </c>
      <c r="Q39" s="2">
        <v>424</v>
      </c>
      <c r="R39" s="2">
        <v>0</v>
      </c>
      <c r="S39" s="2">
        <v>0</v>
      </c>
      <c r="T39" s="2">
        <v>0</v>
      </c>
      <c r="U39" s="2">
        <v>212</v>
      </c>
      <c r="V39" s="2">
        <v>0</v>
      </c>
      <c r="W39" s="2">
        <v>1916</v>
      </c>
      <c r="X39" s="2">
        <v>0</v>
      </c>
      <c r="Y39" s="2">
        <v>212</v>
      </c>
      <c r="Z39" s="2">
        <v>0</v>
      </c>
      <c r="AA39" s="1">
        <f>Q39+S39+U39+W39+Y39</f>
        <v>2764</v>
      </c>
      <c r="AB39" s="13">
        <f>R39+T39+V39+X39+Z39</f>
        <v>0</v>
      </c>
      <c r="AC39" s="14">
        <f>AA39+AB39</f>
        <v>2764</v>
      </c>
      <c r="AE39" s="3" t="s">
        <v>12</v>
      </c>
      <c r="AF39" s="2">
        <f>IFERROR(B39/Q39, "N.A.")</f>
        <v>2193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10320</v>
      </c>
      <c r="AK39" s="2" t="str">
        <f t="shared" si="30"/>
        <v>N.A.</v>
      </c>
      <c r="AL39" s="2">
        <f t="shared" si="30"/>
        <v>3042.9185803757828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3237.3024602026048</v>
      </c>
      <c r="AQ39" s="13" t="str">
        <f t="shared" si="30"/>
        <v>N.A.</v>
      </c>
      <c r="AR39" s="14">
        <f t="shared" si="30"/>
        <v>3237.3024602026048</v>
      </c>
    </row>
    <row r="40" spans="1:44" ht="15" customHeight="1" thickBot="1" x14ac:dyDescent="0.3">
      <c r="A40" s="3" t="s">
        <v>13</v>
      </c>
      <c r="B40" s="2">
        <v>492000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492000</v>
      </c>
      <c r="M40" s="13">
        <f t="shared" si="31"/>
        <v>0</v>
      </c>
      <c r="N40" s="14">
        <f t="shared" ref="N40:N42" si="32">L40+M40</f>
        <v>492000</v>
      </c>
      <c r="P40" s="3" t="s">
        <v>13</v>
      </c>
      <c r="Q40" s="2">
        <v>205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205</v>
      </c>
      <c r="AB40" s="13">
        <f t="shared" si="33"/>
        <v>0</v>
      </c>
      <c r="AC40" s="14">
        <f t="shared" ref="AC40:AC42" si="34">AA40+AB40</f>
        <v>205</v>
      </c>
      <c r="AE40" s="3" t="s">
        <v>13</v>
      </c>
      <c r="AF40" s="2">
        <f t="shared" ref="AF40:AF43" si="35">IFERROR(B40/Q40, "N.A.")</f>
        <v>2400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2400</v>
      </c>
      <c r="AQ40" s="13" t="str">
        <f t="shared" si="30"/>
        <v>N.A.</v>
      </c>
      <c r="AR40" s="14">
        <f t="shared" si="30"/>
        <v>2400</v>
      </c>
    </row>
    <row r="41" spans="1:44" ht="15" customHeight="1" thickBot="1" x14ac:dyDescent="0.3">
      <c r="A41" s="3" t="s">
        <v>14</v>
      </c>
      <c r="B41" s="2">
        <v>466550</v>
      </c>
      <c r="C41" s="2">
        <v>2327000</v>
      </c>
      <c r="D41" s="2"/>
      <c r="E41" s="2"/>
      <c r="F41" s="2"/>
      <c r="G41" s="2">
        <v>1763000</v>
      </c>
      <c r="H41" s="2"/>
      <c r="I41" s="2">
        <v>466550</v>
      </c>
      <c r="J41" s="2">
        <v>0</v>
      </c>
      <c r="K41" s="2"/>
      <c r="L41" s="1">
        <f t="shared" si="31"/>
        <v>466550</v>
      </c>
      <c r="M41" s="13">
        <f t="shared" si="31"/>
        <v>4556550</v>
      </c>
      <c r="N41" s="14">
        <f t="shared" si="32"/>
        <v>5023100</v>
      </c>
      <c r="P41" s="3" t="s">
        <v>14</v>
      </c>
      <c r="Q41" s="2">
        <v>217</v>
      </c>
      <c r="R41" s="2">
        <v>634</v>
      </c>
      <c r="S41" s="2">
        <v>0</v>
      </c>
      <c r="T41" s="2">
        <v>0</v>
      </c>
      <c r="U41" s="2">
        <v>0</v>
      </c>
      <c r="V41" s="2">
        <v>205</v>
      </c>
      <c r="W41" s="2">
        <v>0</v>
      </c>
      <c r="X41" s="2">
        <v>217</v>
      </c>
      <c r="Y41" s="2">
        <v>212</v>
      </c>
      <c r="Z41" s="2">
        <v>0</v>
      </c>
      <c r="AA41" s="1">
        <f t="shared" si="33"/>
        <v>429</v>
      </c>
      <c r="AB41" s="13">
        <f t="shared" si="33"/>
        <v>1056</v>
      </c>
      <c r="AC41" s="14">
        <f t="shared" si="34"/>
        <v>1485</v>
      </c>
      <c r="AE41" s="3" t="s">
        <v>14</v>
      </c>
      <c r="AF41" s="2">
        <f t="shared" si="35"/>
        <v>2150</v>
      </c>
      <c r="AG41" s="2">
        <f t="shared" si="30"/>
        <v>3670.3470031545739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8600</v>
      </c>
      <c r="AL41" s="2" t="str">
        <f t="shared" si="30"/>
        <v>N.A.</v>
      </c>
      <c r="AM41" s="2">
        <f t="shared" si="30"/>
        <v>2150</v>
      </c>
      <c r="AN41" s="2">
        <f t="shared" si="30"/>
        <v>0</v>
      </c>
      <c r="AO41" s="2" t="str">
        <f t="shared" si="30"/>
        <v>N.A.</v>
      </c>
      <c r="AP41" s="15">
        <f t="shared" si="30"/>
        <v>1087.5291375291376</v>
      </c>
      <c r="AQ41" s="13">
        <f t="shared" si="30"/>
        <v>4314.914772727273</v>
      </c>
      <c r="AR41" s="14">
        <f t="shared" si="30"/>
        <v>3382.5589225589224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873440.00000000012</v>
      </c>
      <c r="I42" s="2"/>
      <c r="J42" s="2"/>
      <c r="K42" s="2"/>
      <c r="L42" s="1">
        <f t="shared" si="31"/>
        <v>873440.00000000012</v>
      </c>
      <c r="M42" s="13">
        <f t="shared" si="31"/>
        <v>0</v>
      </c>
      <c r="N42" s="14">
        <f t="shared" si="32"/>
        <v>873440.00000000012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636</v>
      </c>
      <c r="X42" s="2">
        <v>0</v>
      </c>
      <c r="Y42" s="2">
        <v>0</v>
      </c>
      <c r="Z42" s="2">
        <v>0</v>
      </c>
      <c r="AA42" s="1">
        <f t="shared" si="33"/>
        <v>636</v>
      </c>
      <c r="AB42" s="13">
        <f t="shared" si="33"/>
        <v>0</v>
      </c>
      <c r="AC42" s="14">
        <f t="shared" si="34"/>
        <v>636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1373.3333333333335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1373.3333333333335</v>
      </c>
      <c r="AQ42" s="13" t="str">
        <f t="shared" si="30"/>
        <v>N.A.</v>
      </c>
      <c r="AR42" s="14">
        <f t="shared" si="30"/>
        <v>1373.3333333333335</v>
      </c>
    </row>
    <row r="43" spans="1:44" ht="15" customHeight="1" thickBot="1" x14ac:dyDescent="0.3">
      <c r="A43" s="4" t="s">
        <v>16</v>
      </c>
      <c r="B43" s="2">
        <v>1888382</v>
      </c>
      <c r="C43" s="2">
        <v>2327000</v>
      </c>
      <c r="D43" s="2"/>
      <c r="E43" s="2"/>
      <c r="F43" s="2">
        <v>2187840</v>
      </c>
      <c r="G43" s="2">
        <v>1763000</v>
      </c>
      <c r="H43" s="2">
        <v>6703671.9999999991</v>
      </c>
      <c r="I43" s="2">
        <v>466550</v>
      </c>
      <c r="J43" s="2">
        <v>0</v>
      </c>
      <c r="K43" s="2"/>
      <c r="L43" s="1">
        <f t="shared" ref="L43" si="36">B43+D43+F43+H43+J43</f>
        <v>10779894</v>
      </c>
      <c r="M43" s="13">
        <f t="shared" ref="M43" si="37">C43+E43+G43+I43+K43</f>
        <v>4556550</v>
      </c>
      <c r="N43" s="17">
        <f t="shared" ref="N43" si="38">L43+M43</f>
        <v>15336444</v>
      </c>
      <c r="P43" s="4" t="s">
        <v>16</v>
      </c>
      <c r="Q43" s="2">
        <v>846</v>
      </c>
      <c r="R43" s="2">
        <v>634</v>
      </c>
      <c r="S43" s="2">
        <v>0</v>
      </c>
      <c r="T43" s="2">
        <v>0</v>
      </c>
      <c r="U43" s="2">
        <v>212</v>
      </c>
      <c r="V43" s="2">
        <v>205</v>
      </c>
      <c r="W43" s="2">
        <v>2552</v>
      </c>
      <c r="X43" s="2">
        <v>217</v>
      </c>
      <c r="Y43" s="2">
        <v>424</v>
      </c>
      <c r="Z43" s="2">
        <v>0</v>
      </c>
      <c r="AA43" s="1">
        <f t="shared" ref="AA43" si="39">Q43+S43+U43+W43+Y43</f>
        <v>4034</v>
      </c>
      <c r="AB43" s="13">
        <f t="shared" ref="AB43" si="40">R43+T43+V43+X43+Z43</f>
        <v>1056</v>
      </c>
      <c r="AC43" s="17">
        <f t="shared" ref="AC43" si="41">AA43+AB43</f>
        <v>5090</v>
      </c>
      <c r="AE43" s="4" t="s">
        <v>16</v>
      </c>
      <c r="AF43" s="2">
        <f t="shared" si="35"/>
        <v>2232.1300236406619</v>
      </c>
      <c r="AG43" s="2">
        <f t="shared" si="30"/>
        <v>3670.3470031545739</v>
      </c>
      <c r="AH43" s="2" t="str">
        <f t="shared" si="30"/>
        <v>N.A.</v>
      </c>
      <c r="AI43" s="2" t="str">
        <f t="shared" si="30"/>
        <v>N.A.</v>
      </c>
      <c r="AJ43" s="2">
        <f t="shared" si="30"/>
        <v>10320</v>
      </c>
      <c r="AK43" s="2">
        <f t="shared" si="30"/>
        <v>8600</v>
      </c>
      <c r="AL43" s="2">
        <f t="shared" si="30"/>
        <v>2626.8307210031344</v>
      </c>
      <c r="AM43" s="2">
        <f t="shared" si="30"/>
        <v>2150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2672.259295984135</v>
      </c>
      <c r="AQ43" s="13">
        <f t="shared" ref="AQ43" si="43">IFERROR(M43/AB43, "N.A.")</f>
        <v>4314.914772727273</v>
      </c>
      <c r="AR43" s="14">
        <f t="shared" ref="AR43" si="44">IFERROR(N43/AC43, "N.A.")</f>
        <v>3013.0538310412576</v>
      </c>
    </row>
    <row r="44" spans="1:44" ht="15" customHeight="1" thickBot="1" x14ac:dyDescent="0.3">
      <c r="A44" s="5" t="s">
        <v>0</v>
      </c>
      <c r="B44" s="24">
        <f>B43+C43</f>
        <v>4215382</v>
      </c>
      <c r="C44" s="26"/>
      <c r="D44" s="24">
        <f>D43+E43</f>
        <v>0</v>
      </c>
      <c r="E44" s="26"/>
      <c r="F44" s="24">
        <f>F43+G43</f>
        <v>3950840</v>
      </c>
      <c r="G44" s="26"/>
      <c r="H44" s="24">
        <f>H43+I43</f>
        <v>7170221.9999999991</v>
      </c>
      <c r="I44" s="26"/>
      <c r="J44" s="24">
        <f>J43+K43</f>
        <v>0</v>
      </c>
      <c r="K44" s="26"/>
      <c r="L44" s="24">
        <f>L43+M43</f>
        <v>15336444</v>
      </c>
      <c r="M44" s="25"/>
      <c r="N44" s="18">
        <f>B44+D44+F44+H44+J44</f>
        <v>15336444</v>
      </c>
      <c r="P44" s="5" t="s">
        <v>0</v>
      </c>
      <c r="Q44" s="24">
        <f>Q43+R43</f>
        <v>1480</v>
      </c>
      <c r="R44" s="26"/>
      <c r="S44" s="24">
        <f>S43+T43</f>
        <v>0</v>
      </c>
      <c r="T44" s="26"/>
      <c r="U44" s="24">
        <f>U43+V43</f>
        <v>417</v>
      </c>
      <c r="V44" s="26"/>
      <c r="W44" s="24">
        <f>W43+X43</f>
        <v>2769</v>
      </c>
      <c r="X44" s="26"/>
      <c r="Y44" s="24">
        <f>Y43+Z43</f>
        <v>424</v>
      </c>
      <c r="Z44" s="26"/>
      <c r="AA44" s="24">
        <f>AA43+AB43</f>
        <v>5090</v>
      </c>
      <c r="AB44" s="25"/>
      <c r="AC44" s="18">
        <f>Q44+S44+U44+W44+Y44</f>
        <v>5090</v>
      </c>
      <c r="AE44" s="5" t="s">
        <v>0</v>
      </c>
      <c r="AF44" s="27">
        <f>IFERROR(B44/Q44,"N.A.")</f>
        <v>2848.2310810810809</v>
      </c>
      <c r="AG44" s="28"/>
      <c r="AH44" s="27" t="str">
        <f>IFERROR(D44/S44,"N.A.")</f>
        <v>N.A.</v>
      </c>
      <c r="AI44" s="28"/>
      <c r="AJ44" s="27">
        <f>IFERROR(F44/U44,"N.A.")</f>
        <v>9474.4364508393282</v>
      </c>
      <c r="AK44" s="28"/>
      <c r="AL44" s="27">
        <f>IFERROR(H44/W44,"N.A.")</f>
        <v>2589.4626218851568</v>
      </c>
      <c r="AM44" s="28"/>
      <c r="AN44" s="27">
        <f>IFERROR(J44/Y44,"N.A.")</f>
        <v>0</v>
      </c>
      <c r="AO44" s="28"/>
      <c r="AP44" s="27">
        <f>IFERROR(L44/AA44,"N.A.")</f>
        <v>3013.0538310412576</v>
      </c>
      <c r="AQ44" s="28"/>
      <c r="AR44" s="16">
        <f>IFERROR(N44/AC44, "N.A.")</f>
        <v>3013.0538310412576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57636410.000000007</v>
      </c>
      <c r="C15" s="2"/>
      <c r="D15" s="2">
        <v>28736470</v>
      </c>
      <c r="E15" s="2"/>
      <c r="F15" s="2">
        <v>18098220.000000004</v>
      </c>
      <c r="G15" s="2"/>
      <c r="H15" s="2">
        <v>108433390.00000006</v>
      </c>
      <c r="I15" s="2"/>
      <c r="J15" s="2">
        <v>0</v>
      </c>
      <c r="K15" s="2"/>
      <c r="L15" s="1">
        <f>B15+D15+F15+H15+J15</f>
        <v>212904490.00000006</v>
      </c>
      <c r="M15" s="13">
        <f>C15+E15+G15+I15+K15</f>
        <v>0</v>
      </c>
      <c r="N15" s="14">
        <f>L15+M15</f>
        <v>212904490.00000006</v>
      </c>
      <c r="P15" s="3" t="s">
        <v>12</v>
      </c>
      <c r="Q15" s="2">
        <v>7990</v>
      </c>
      <c r="R15" s="2">
        <v>0</v>
      </c>
      <c r="S15" s="2">
        <v>3803</v>
      </c>
      <c r="T15" s="2">
        <v>0</v>
      </c>
      <c r="U15" s="2">
        <v>2307</v>
      </c>
      <c r="V15" s="2">
        <v>0</v>
      </c>
      <c r="W15" s="2">
        <v>14197</v>
      </c>
      <c r="X15" s="2">
        <v>0</v>
      </c>
      <c r="Y15" s="2">
        <v>2226</v>
      </c>
      <c r="Z15" s="2">
        <v>0</v>
      </c>
      <c r="AA15" s="1">
        <f>Q15+S15+U15+W15+Y15</f>
        <v>30523</v>
      </c>
      <c r="AB15" s="13">
        <f>R15+T15+V15+X15+Z15</f>
        <v>0</v>
      </c>
      <c r="AC15" s="14">
        <f>AA15+AB15</f>
        <v>30523</v>
      </c>
      <c r="AE15" s="3" t="s">
        <v>12</v>
      </c>
      <c r="AF15" s="2">
        <f>IFERROR(B15/Q15, "N.A.")</f>
        <v>7213.5682102628298</v>
      </c>
      <c r="AG15" s="2" t="str">
        <f t="shared" ref="AG15:AR19" si="0">IFERROR(C15/R15, "N.A.")</f>
        <v>N.A.</v>
      </c>
      <c r="AH15" s="2">
        <f t="shared" si="0"/>
        <v>7556.2634762029975</v>
      </c>
      <c r="AI15" s="2" t="str">
        <f t="shared" si="0"/>
        <v>N.A.</v>
      </c>
      <c r="AJ15" s="2">
        <f t="shared" si="0"/>
        <v>7844.9154746423947</v>
      </c>
      <c r="AK15" s="2" t="str">
        <f t="shared" si="0"/>
        <v>N.A.</v>
      </c>
      <c r="AL15" s="2">
        <f t="shared" si="0"/>
        <v>7637.7678382756958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6975.2150837073705</v>
      </c>
      <c r="AQ15" s="13" t="str">
        <f t="shared" si="0"/>
        <v>N.A.</v>
      </c>
      <c r="AR15" s="14">
        <f t="shared" si="0"/>
        <v>6975.2150837073705</v>
      </c>
    </row>
    <row r="16" spans="1:44" ht="15" customHeight="1" thickBot="1" x14ac:dyDescent="0.3">
      <c r="A16" s="3" t="s">
        <v>13</v>
      </c>
      <c r="B16" s="2">
        <v>15533470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15533470</v>
      </c>
      <c r="M16" s="13">
        <f t="shared" si="1"/>
        <v>0</v>
      </c>
      <c r="N16" s="14">
        <f t="shared" ref="N16:N18" si="2">L16+M16</f>
        <v>15533470</v>
      </c>
      <c r="P16" s="3" t="s">
        <v>13</v>
      </c>
      <c r="Q16" s="2">
        <v>2787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2787</v>
      </c>
      <c r="AB16" s="13">
        <f t="shared" si="3"/>
        <v>0</v>
      </c>
      <c r="AC16" s="14">
        <f t="shared" ref="AC16:AC18" si="4">AA16+AB16</f>
        <v>2787</v>
      </c>
      <c r="AE16" s="3" t="s">
        <v>13</v>
      </c>
      <c r="AF16" s="2">
        <f t="shared" ref="AF16:AF19" si="5">IFERROR(B16/Q16, "N.A.")</f>
        <v>5573.5450304987444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5573.5450304987444</v>
      </c>
      <c r="AQ16" s="13" t="str">
        <f t="shared" si="0"/>
        <v>N.A.</v>
      </c>
      <c r="AR16" s="14">
        <f t="shared" si="0"/>
        <v>5573.5450304987444</v>
      </c>
    </row>
    <row r="17" spans="1:44" ht="15" customHeight="1" thickBot="1" x14ac:dyDescent="0.3">
      <c r="A17" s="3" t="s">
        <v>14</v>
      </c>
      <c r="B17" s="2">
        <v>117470129.99999999</v>
      </c>
      <c r="C17" s="2">
        <v>468921680.00000018</v>
      </c>
      <c r="D17" s="2">
        <v>31264560</v>
      </c>
      <c r="E17" s="2"/>
      <c r="F17" s="2"/>
      <c r="G17" s="2">
        <v>30028600.000000004</v>
      </c>
      <c r="H17" s="2"/>
      <c r="I17" s="2">
        <v>17830550</v>
      </c>
      <c r="J17" s="2">
        <v>0</v>
      </c>
      <c r="K17" s="2"/>
      <c r="L17" s="1">
        <f t="shared" si="1"/>
        <v>148734690</v>
      </c>
      <c r="M17" s="13">
        <f t="shared" si="1"/>
        <v>516780830.00000018</v>
      </c>
      <c r="N17" s="14">
        <f t="shared" si="2"/>
        <v>665515520.00000024</v>
      </c>
      <c r="P17" s="3" t="s">
        <v>14</v>
      </c>
      <c r="Q17" s="2">
        <v>16745</v>
      </c>
      <c r="R17" s="2">
        <v>67435</v>
      </c>
      <c r="S17" s="2">
        <v>5234</v>
      </c>
      <c r="T17" s="2">
        <v>0</v>
      </c>
      <c r="U17" s="2">
        <v>0</v>
      </c>
      <c r="V17" s="2">
        <v>2988</v>
      </c>
      <c r="W17" s="2">
        <v>0</v>
      </c>
      <c r="X17" s="2">
        <v>4078</v>
      </c>
      <c r="Y17" s="2">
        <v>2466</v>
      </c>
      <c r="Z17" s="2">
        <v>0</v>
      </c>
      <c r="AA17" s="1">
        <f t="shared" si="3"/>
        <v>24445</v>
      </c>
      <c r="AB17" s="13">
        <f t="shared" si="3"/>
        <v>74501</v>
      </c>
      <c r="AC17" s="14">
        <f t="shared" si="4"/>
        <v>98946</v>
      </c>
      <c r="AE17" s="3" t="s">
        <v>14</v>
      </c>
      <c r="AF17" s="2">
        <f t="shared" si="5"/>
        <v>7015.236189907434</v>
      </c>
      <c r="AG17" s="2">
        <f t="shared" si="0"/>
        <v>6953.6839919922913</v>
      </c>
      <c r="AH17" s="2">
        <f t="shared" si="0"/>
        <v>5973.3588077951854</v>
      </c>
      <c r="AI17" s="2" t="str">
        <f t="shared" si="0"/>
        <v>N.A.</v>
      </c>
      <c r="AJ17" s="2" t="str">
        <f t="shared" si="0"/>
        <v>N.A.</v>
      </c>
      <c r="AK17" s="2">
        <f t="shared" si="0"/>
        <v>10049.732262382866</v>
      </c>
      <c r="AL17" s="2" t="str">
        <f t="shared" si="0"/>
        <v>N.A.</v>
      </c>
      <c r="AM17" s="2">
        <f t="shared" si="0"/>
        <v>4372.3761647866604</v>
      </c>
      <c r="AN17" s="2">
        <f t="shared" si="0"/>
        <v>0</v>
      </c>
      <c r="AO17" s="2" t="str">
        <f t="shared" si="0"/>
        <v>N.A.</v>
      </c>
      <c r="AP17" s="15">
        <f t="shared" si="0"/>
        <v>6084.4626713029247</v>
      </c>
      <c r="AQ17" s="13">
        <f t="shared" si="0"/>
        <v>6936.5623280224454</v>
      </c>
      <c r="AR17" s="14">
        <f t="shared" si="0"/>
        <v>6726.0477432134721</v>
      </c>
    </row>
    <row r="18" spans="1:44" ht="15" customHeight="1" thickBot="1" x14ac:dyDescent="0.3">
      <c r="A18" s="3" t="s">
        <v>15</v>
      </c>
      <c r="B18" s="2"/>
      <c r="C18" s="2">
        <v>3901820</v>
      </c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3901820</v>
      </c>
      <c r="N18" s="14">
        <f t="shared" si="2"/>
        <v>3901820</v>
      </c>
      <c r="P18" s="3" t="s">
        <v>15</v>
      </c>
      <c r="Q18" s="2">
        <v>0</v>
      </c>
      <c r="R18" s="2">
        <v>698</v>
      </c>
      <c r="S18" s="2">
        <v>0</v>
      </c>
      <c r="T18" s="2">
        <v>0</v>
      </c>
      <c r="U18" s="2">
        <v>0</v>
      </c>
      <c r="V18" s="2">
        <v>0</v>
      </c>
      <c r="W18" s="2">
        <v>327</v>
      </c>
      <c r="X18" s="2">
        <v>0</v>
      </c>
      <c r="Y18" s="2">
        <v>0</v>
      </c>
      <c r="Z18" s="2">
        <v>0</v>
      </c>
      <c r="AA18" s="1">
        <f t="shared" si="3"/>
        <v>327</v>
      </c>
      <c r="AB18" s="13">
        <f t="shared" si="3"/>
        <v>698</v>
      </c>
      <c r="AC18" s="17">
        <f t="shared" si="4"/>
        <v>1025</v>
      </c>
      <c r="AE18" s="3" t="s">
        <v>15</v>
      </c>
      <c r="AF18" s="2" t="str">
        <f t="shared" si="5"/>
        <v>N.A.</v>
      </c>
      <c r="AG18" s="2">
        <f t="shared" si="0"/>
        <v>5590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>
        <f t="shared" si="0"/>
        <v>5590</v>
      </c>
      <c r="AR18" s="14">
        <f t="shared" si="0"/>
        <v>3806.6536585365852</v>
      </c>
    </row>
    <row r="19" spans="1:44" ht="15" customHeight="1" thickBot="1" x14ac:dyDescent="0.3">
      <c r="A19" s="4" t="s">
        <v>16</v>
      </c>
      <c r="B19" s="2">
        <v>190640009.99999994</v>
      </c>
      <c r="C19" s="2">
        <v>472823500.00000024</v>
      </c>
      <c r="D19" s="2">
        <v>60001030</v>
      </c>
      <c r="E19" s="2"/>
      <c r="F19" s="2">
        <v>18098220.000000004</v>
      </c>
      <c r="G19" s="2">
        <v>30028600.000000004</v>
      </c>
      <c r="H19" s="2">
        <v>108433389.99999999</v>
      </c>
      <c r="I19" s="2">
        <v>17830550</v>
      </c>
      <c r="J19" s="2">
        <v>0</v>
      </c>
      <c r="K19" s="2"/>
      <c r="L19" s="1">
        <f t="shared" ref="L19" si="6">B19+D19+F19+H19+J19</f>
        <v>377172649.99999994</v>
      </c>
      <c r="M19" s="13">
        <f t="shared" ref="M19" si="7">C19+E19+G19+I19+K19</f>
        <v>520682650.00000024</v>
      </c>
      <c r="N19" s="17">
        <f t="shared" ref="N19" si="8">L19+M19</f>
        <v>897855300.00000024</v>
      </c>
      <c r="P19" s="4" t="s">
        <v>16</v>
      </c>
      <c r="Q19" s="2">
        <v>27522</v>
      </c>
      <c r="R19" s="2">
        <v>68133</v>
      </c>
      <c r="S19" s="2">
        <v>9037</v>
      </c>
      <c r="T19" s="2">
        <v>0</v>
      </c>
      <c r="U19" s="2">
        <v>2307</v>
      </c>
      <c r="V19" s="2">
        <v>2988</v>
      </c>
      <c r="W19" s="2">
        <v>14524</v>
      </c>
      <c r="X19" s="2">
        <v>4078</v>
      </c>
      <c r="Y19" s="2">
        <v>4692</v>
      </c>
      <c r="Z19" s="2">
        <v>0</v>
      </c>
      <c r="AA19" s="1">
        <f t="shared" ref="AA19" si="9">Q19+S19+U19+W19+Y19</f>
        <v>58082</v>
      </c>
      <c r="AB19" s="13">
        <f t="shared" ref="AB19" si="10">R19+T19+V19+X19+Z19</f>
        <v>75199</v>
      </c>
      <c r="AC19" s="14">
        <f t="shared" ref="AC19" si="11">AA19+AB19</f>
        <v>133281</v>
      </c>
      <c r="AE19" s="4" t="s">
        <v>16</v>
      </c>
      <c r="AF19" s="2">
        <f t="shared" si="5"/>
        <v>6926.822541966425</v>
      </c>
      <c r="AG19" s="2">
        <f t="shared" si="0"/>
        <v>6939.7135015337681</v>
      </c>
      <c r="AH19" s="2">
        <f t="shared" si="0"/>
        <v>6639.4854487108551</v>
      </c>
      <c r="AI19" s="2" t="str">
        <f t="shared" si="0"/>
        <v>N.A.</v>
      </c>
      <c r="AJ19" s="2">
        <f t="shared" si="0"/>
        <v>7844.9154746423947</v>
      </c>
      <c r="AK19" s="2">
        <f t="shared" si="0"/>
        <v>10049.732262382866</v>
      </c>
      <c r="AL19" s="2">
        <f t="shared" si="0"/>
        <v>7465.8076287524091</v>
      </c>
      <c r="AM19" s="2">
        <f t="shared" si="0"/>
        <v>4372.3761647866604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6493.795840363623</v>
      </c>
      <c r="AQ19" s="13">
        <f t="shared" ref="AQ19" si="13">IFERROR(M19/AB19, "N.A.")</f>
        <v>6924.0634848867703</v>
      </c>
      <c r="AR19" s="14">
        <f t="shared" ref="AR19" si="14">IFERROR(N19/AC19, "N.A.")</f>
        <v>6736.558849348371</v>
      </c>
    </row>
    <row r="20" spans="1:44" ht="15" customHeight="1" thickBot="1" x14ac:dyDescent="0.3">
      <c r="A20" s="5" t="s">
        <v>0</v>
      </c>
      <c r="B20" s="24">
        <f>B19+C19</f>
        <v>663463510.00000024</v>
      </c>
      <c r="C20" s="26"/>
      <c r="D20" s="24">
        <f>D19+E19</f>
        <v>60001030</v>
      </c>
      <c r="E20" s="26"/>
      <c r="F20" s="24">
        <f>F19+G19</f>
        <v>48126820.000000007</v>
      </c>
      <c r="G20" s="26"/>
      <c r="H20" s="24">
        <f>H19+I19</f>
        <v>126263939.99999999</v>
      </c>
      <c r="I20" s="26"/>
      <c r="J20" s="24">
        <f>J19+K19</f>
        <v>0</v>
      </c>
      <c r="K20" s="26"/>
      <c r="L20" s="24">
        <f>L19+M19</f>
        <v>897855300.00000024</v>
      </c>
      <c r="M20" s="25"/>
      <c r="N20" s="18">
        <f>B20+D20+F20+H20+J20</f>
        <v>897855300.00000024</v>
      </c>
      <c r="P20" s="5" t="s">
        <v>0</v>
      </c>
      <c r="Q20" s="24">
        <f>Q19+R19</f>
        <v>95655</v>
      </c>
      <c r="R20" s="26"/>
      <c r="S20" s="24">
        <f>S19+T19</f>
        <v>9037</v>
      </c>
      <c r="T20" s="26"/>
      <c r="U20" s="24">
        <f>U19+V19</f>
        <v>5295</v>
      </c>
      <c r="V20" s="26"/>
      <c r="W20" s="24">
        <f>W19+X19</f>
        <v>18602</v>
      </c>
      <c r="X20" s="26"/>
      <c r="Y20" s="24">
        <f>Y19+Z19</f>
        <v>4692</v>
      </c>
      <c r="Z20" s="26"/>
      <c r="AA20" s="24">
        <f>AA19+AB19</f>
        <v>133281</v>
      </c>
      <c r="AB20" s="26"/>
      <c r="AC20" s="19">
        <f>Q20+S20+U20+W20+Y20</f>
        <v>133281</v>
      </c>
      <c r="AE20" s="5" t="s">
        <v>0</v>
      </c>
      <c r="AF20" s="27">
        <f>IFERROR(B20/Q20,"N.A.")</f>
        <v>6936.0044953217321</v>
      </c>
      <c r="AG20" s="28"/>
      <c r="AH20" s="27">
        <f>IFERROR(D20/S20,"N.A.")</f>
        <v>6639.4854487108551</v>
      </c>
      <c r="AI20" s="28"/>
      <c r="AJ20" s="27">
        <f>IFERROR(F20/U20,"N.A.")</f>
        <v>9089.1067044381507</v>
      </c>
      <c r="AK20" s="28"/>
      <c r="AL20" s="27">
        <f>IFERROR(H20/W20,"N.A.")</f>
        <v>6787.654015697236</v>
      </c>
      <c r="AM20" s="28"/>
      <c r="AN20" s="27">
        <f>IFERROR(J20/Y20,"N.A.")</f>
        <v>0</v>
      </c>
      <c r="AO20" s="28"/>
      <c r="AP20" s="27">
        <f>IFERROR(L20/AA20,"N.A.")</f>
        <v>6736.558849348371</v>
      </c>
      <c r="AQ20" s="28"/>
      <c r="AR20" s="16">
        <f>IFERROR(N20/AC20, "N.A.")</f>
        <v>6736.558849348371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52325150</v>
      </c>
      <c r="C27" s="2"/>
      <c r="D27" s="2">
        <v>27518710</v>
      </c>
      <c r="E27" s="2"/>
      <c r="F27" s="2">
        <v>16403160.000000004</v>
      </c>
      <c r="G27" s="2"/>
      <c r="H27" s="2">
        <v>93699569.999999985</v>
      </c>
      <c r="I27" s="2"/>
      <c r="J27" s="2">
        <v>0</v>
      </c>
      <c r="K27" s="2"/>
      <c r="L27" s="1">
        <f>B27+D27+F27+H27+J27</f>
        <v>189946590</v>
      </c>
      <c r="M27" s="13">
        <f>C27+E27+G27+I27+K27</f>
        <v>0</v>
      </c>
      <c r="N27" s="14">
        <f>L27+M27</f>
        <v>189946590</v>
      </c>
      <c r="P27" s="3" t="s">
        <v>12</v>
      </c>
      <c r="Q27" s="2">
        <v>6945</v>
      </c>
      <c r="R27" s="2">
        <v>0</v>
      </c>
      <c r="S27" s="2">
        <v>3567</v>
      </c>
      <c r="T27" s="2">
        <v>0</v>
      </c>
      <c r="U27" s="2">
        <v>2088</v>
      </c>
      <c r="V27" s="2">
        <v>0</v>
      </c>
      <c r="W27" s="2">
        <v>9128</v>
      </c>
      <c r="X27" s="2">
        <v>0</v>
      </c>
      <c r="Y27" s="2">
        <v>287</v>
      </c>
      <c r="Z27" s="2">
        <v>0</v>
      </c>
      <c r="AA27" s="1">
        <f>Q27+S27+U27+W27+Y27</f>
        <v>22015</v>
      </c>
      <c r="AB27" s="13">
        <f>R27+T27+V27+X27+Z27</f>
        <v>0</v>
      </c>
      <c r="AC27" s="14">
        <f>AA27+AB27</f>
        <v>22015</v>
      </c>
      <c r="AE27" s="3" t="s">
        <v>12</v>
      </c>
      <c r="AF27" s="2">
        <f>IFERROR(B27/Q27, "N.A.")</f>
        <v>7534.2188624910004</v>
      </c>
      <c r="AG27" s="2" t="str">
        <f t="shared" ref="AG27:AR31" si="15">IFERROR(C27/R27, "N.A.")</f>
        <v>N.A.</v>
      </c>
      <c r="AH27" s="2">
        <f t="shared" si="15"/>
        <v>7714.8051583964116</v>
      </c>
      <c r="AI27" s="2" t="str">
        <f t="shared" si="15"/>
        <v>N.A.</v>
      </c>
      <c r="AJ27" s="2">
        <f t="shared" si="15"/>
        <v>7855.9195402298865</v>
      </c>
      <c r="AK27" s="2" t="str">
        <f t="shared" si="15"/>
        <v>N.A.</v>
      </c>
      <c r="AL27" s="2">
        <f t="shared" si="15"/>
        <v>10265.071209465379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8628.0531455825567</v>
      </c>
      <c r="AQ27" s="13" t="str">
        <f t="shared" si="15"/>
        <v>N.A.</v>
      </c>
      <c r="AR27" s="14">
        <f t="shared" si="15"/>
        <v>8628.0531455825567</v>
      </c>
    </row>
    <row r="28" spans="1:44" ht="15" customHeight="1" thickBot="1" x14ac:dyDescent="0.3">
      <c r="A28" s="3" t="s">
        <v>13</v>
      </c>
      <c r="B28" s="2">
        <v>4945000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4945000</v>
      </c>
      <c r="M28" s="13">
        <f t="shared" si="16"/>
        <v>0</v>
      </c>
      <c r="N28" s="14">
        <f t="shared" ref="N28:N30" si="17">L28+M28</f>
        <v>4945000</v>
      </c>
      <c r="P28" s="3" t="s">
        <v>13</v>
      </c>
      <c r="Q28" s="2">
        <v>575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575</v>
      </c>
      <c r="AB28" s="13">
        <f t="shared" si="18"/>
        <v>0</v>
      </c>
      <c r="AC28" s="14">
        <f t="shared" ref="AC28:AC30" si="19">AA28+AB28</f>
        <v>575</v>
      </c>
      <c r="AE28" s="3" t="s">
        <v>13</v>
      </c>
      <c r="AF28" s="2">
        <f t="shared" ref="AF28:AF31" si="20">IFERROR(B28/Q28, "N.A.")</f>
        <v>8600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8600</v>
      </c>
      <c r="AQ28" s="13" t="str">
        <f t="shared" si="15"/>
        <v>N.A.</v>
      </c>
      <c r="AR28" s="14">
        <f t="shared" si="15"/>
        <v>8600</v>
      </c>
    </row>
    <row r="29" spans="1:44" ht="15" customHeight="1" thickBot="1" x14ac:dyDescent="0.3">
      <c r="A29" s="3" t="s">
        <v>14</v>
      </c>
      <c r="B29" s="2">
        <v>89042229.999999985</v>
      </c>
      <c r="C29" s="2">
        <v>301471380</v>
      </c>
      <c r="D29" s="2">
        <v>17272640.000000004</v>
      </c>
      <c r="E29" s="2"/>
      <c r="F29" s="2"/>
      <c r="G29" s="2">
        <v>27663600</v>
      </c>
      <c r="H29" s="2"/>
      <c r="I29" s="2">
        <v>11480700</v>
      </c>
      <c r="J29" s="2"/>
      <c r="K29" s="2"/>
      <c r="L29" s="1">
        <f t="shared" si="16"/>
        <v>106314869.99999999</v>
      </c>
      <c r="M29" s="13">
        <f t="shared" si="16"/>
        <v>340615680</v>
      </c>
      <c r="N29" s="14">
        <f t="shared" si="17"/>
        <v>446930550</v>
      </c>
      <c r="P29" s="3" t="s">
        <v>14</v>
      </c>
      <c r="Q29" s="2">
        <v>11056</v>
      </c>
      <c r="R29" s="2">
        <v>41880</v>
      </c>
      <c r="S29" s="2">
        <v>2757</v>
      </c>
      <c r="T29" s="2">
        <v>0</v>
      </c>
      <c r="U29" s="2">
        <v>0</v>
      </c>
      <c r="V29" s="2">
        <v>2475</v>
      </c>
      <c r="W29" s="2">
        <v>0</v>
      </c>
      <c r="X29" s="2">
        <v>3179</v>
      </c>
      <c r="Y29" s="2">
        <v>0</v>
      </c>
      <c r="Z29" s="2">
        <v>0</v>
      </c>
      <c r="AA29" s="1">
        <f t="shared" si="18"/>
        <v>13813</v>
      </c>
      <c r="AB29" s="13">
        <f t="shared" si="18"/>
        <v>47534</v>
      </c>
      <c r="AC29" s="14">
        <f t="shared" si="19"/>
        <v>61347</v>
      </c>
      <c r="AE29" s="3" t="s">
        <v>14</v>
      </c>
      <c r="AF29" s="2">
        <f t="shared" si="20"/>
        <v>8053.7472865412428</v>
      </c>
      <c r="AG29" s="2">
        <f t="shared" si="15"/>
        <v>7198.4570200573062</v>
      </c>
      <c r="AH29" s="2">
        <f t="shared" si="15"/>
        <v>6265.0126949582891</v>
      </c>
      <c r="AI29" s="2" t="str">
        <f t="shared" si="15"/>
        <v>N.A.</v>
      </c>
      <c r="AJ29" s="2" t="str">
        <f t="shared" si="15"/>
        <v>N.A.</v>
      </c>
      <c r="AK29" s="2">
        <f t="shared" si="15"/>
        <v>11177.212121212122</v>
      </c>
      <c r="AL29" s="2" t="str">
        <f t="shared" si="15"/>
        <v>N.A.</v>
      </c>
      <c r="AM29" s="2">
        <f t="shared" si="15"/>
        <v>3611.418685121107</v>
      </c>
      <c r="AN29" s="2" t="str">
        <f t="shared" si="15"/>
        <v>N.A.</v>
      </c>
      <c r="AO29" s="2" t="str">
        <f t="shared" si="15"/>
        <v>N.A.</v>
      </c>
      <c r="AP29" s="15">
        <f t="shared" si="15"/>
        <v>7696.7255483964373</v>
      </c>
      <c r="AQ29" s="13">
        <f t="shared" si="15"/>
        <v>7165.7272689022593</v>
      </c>
      <c r="AR29" s="14">
        <f t="shared" si="15"/>
        <v>7285.2877891339431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327</v>
      </c>
      <c r="X30" s="2">
        <v>0</v>
      </c>
      <c r="Y30" s="2">
        <v>0</v>
      </c>
      <c r="Z30" s="2">
        <v>0</v>
      </c>
      <c r="AA30" s="1">
        <f t="shared" si="18"/>
        <v>327</v>
      </c>
      <c r="AB30" s="13">
        <f t="shared" si="18"/>
        <v>0</v>
      </c>
      <c r="AC30" s="17">
        <f t="shared" si="19"/>
        <v>327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146312380</v>
      </c>
      <c r="C31" s="2">
        <v>301471380</v>
      </c>
      <c r="D31" s="2">
        <v>44791350</v>
      </c>
      <c r="E31" s="2"/>
      <c r="F31" s="2">
        <v>16403160.000000004</v>
      </c>
      <c r="G31" s="2">
        <v>27663600</v>
      </c>
      <c r="H31" s="2">
        <v>93699570.000000015</v>
      </c>
      <c r="I31" s="2">
        <v>11480700</v>
      </c>
      <c r="J31" s="2">
        <v>0</v>
      </c>
      <c r="K31" s="2"/>
      <c r="L31" s="1">
        <f t="shared" ref="L31" si="21">B31+D31+F31+H31+J31</f>
        <v>301206460</v>
      </c>
      <c r="M31" s="13">
        <f t="shared" ref="M31" si="22">C31+E31+G31+I31+K31</f>
        <v>340615680</v>
      </c>
      <c r="N31" s="17">
        <f t="shared" ref="N31" si="23">L31+M31</f>
        <v>641822140</v>
      </c>
      <c r="P31" s="4" t="s">
        <v>16</v>
      </c>
      <c r="Q31" s="2">
        <v>18576</v>
      </c>
      <c r="R31" s="2">
        <v>41880</v>
      </c>
      <c r="S31" s="2">
        <v>6324</v>
      </c>
      <c r="T31" s="2">
        <v>0</v>
      </c>
      <c r="U31" s="2">
        <v>2088</v>
      </c>
      <c r="V31" s="2">
        <v>2475</v>
      </c>
      <c r="W31" s="2">
        <v>9455</v>
      </c>
      <c r="X31" s="2">
        <v>3179</v>
      </c>
      <c r="Y31" s="2">
        <v>287</v>
      </c>
      <c r="Z31" s="2">
        <v>0</v>
      </c>
      <c r="AA31" s="1">
        <f t="shared" ref="AA31" si="24">Q31+S31+U31+W31+Y31</f>
        <v>36730</v>
      </c>
      <c r="AB31" s="13">
        <f t="shared" ref="AB31" si="25">R31+T31+V31+X31+Z31</f>
        <v>47534</v>
      </c>
      <c r="AC31" s="14">
        <f t="shared" ref="AC31" si="26">AA31+AB31</f>
        <v>84264</v>
      </c>
      <c r="AE31" s="4" t="s">
        <v>16</v>
      </c>
      <c r="AF31" s="2">
        <f t="shared" si="20"/>
        <v>7876.4201119724376</v>
      </c>
      <c r="AG31" s="2">
        <f t="shared" si="15"/>
        <v>7198.4570200573062</v>
      </c>
      <c r="AH31" s="2">
        <f t="shared" si="15"/>
        <v>7082.756166982922</v>
      </c>
      <c r="AI31" s="2" t="str">
        <f t="shared" si="15"/>
        <v>N.A.</v>
      </c>
      <c r="AJ31" s="2">
        <f t="shared" si="15"/>
        <v>7855.9195402298865</v>
      </c>
      <c r="AK31" s="2">
        <f t="shared" si="15"/>
        <v>11177.212121212122</v>
      </c>
      <c r="AL31" s="2">
        <f t="shared" si="15"/>
        <v>9910.0549973558973</v>
      </c>
      <c r="AM31" s="2">
        <f t="shared" si="15"/>
        <v>3611.418685121107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8200.5570378437242</v>
      </c>
      <c r="AQ31" s="13">
        <f t="shared" ref="AQ31" si="28">IFERROR(M31/AB31, "N.A.")</f>
        <v>7165.7272689022593</v>
      </c>
      <c r="AR31" s="14">
        <f t="shared" ref="AR31" si="29">IFERROR(N31/AC31, "N.A.")</f>
        <v>7616.8012437102443</v>
      </c>
    </row>
    <row r="32" spans="1:44" ht="15" customHeight="1" thickBot="1" x14ac:dyDescent="0.3">
      <c r="A32" s="5" t="s">
        <v>0</v>
      </c>
      <c r="B32" s="24">
        <f>B31+C31</f>
        <v>447783760</v>
      </c>
      <c r="C32" s="26"/>
      <c r="D32" s="24">
        <f>D31+E31</f>
        <v>44791350</v>
      </c>
      <c r="E32" s="26"/>
      <c r="F32" s="24">
        <f>F31+G31</f>
        <v>44066760</v>
      </c>
      <c r="G32" s="26"/>
      <c r="H32" s="24">
        <f>H31+I31</f>
        <v>105180270.00000001</v>
      </c>
      <c r="I32" s="26"/>
      <c r="J32" s="24">
        <f>J31+K31</f>
        <v>0</v>
      </c>
      <c r="K32" s="26"/>
      <c r="L32" s="24">
        <f>L31+M31</f>
        <v>641822140</v>
      </c>
      <c r="M32" s="25"/>
      <c r="N32" s="18">
        <f>B32+D32+F32+H32+J32</f>
        <v>641822140</v>
      </c>
      <c r="P32" s="5" t="s">
        <v>0</v>
      </c>
      <c r="Q32" s="24">
        <f>Q31+R31</f>
        <v>60456</v>
      </c>
      <c r="R32" s="26"/>
      <c r="S32" s="24">
        <f>S31+T31</f>
        <v>6324</v>
      </c>
      <c r="T32" s="26"/>
      <c r="U32" s="24">
        <f>U31+V31</f>
        <v>4563</v>
      </c>
      <c r="V32" s="26"/>
      <c r="W32" s="24">
        <f>W31+X31</f>
        <v>12634</v>
      </c>
      <c r="X32" s="26"/>
      <c r="Y32" s="24">
        <f>Y31+Z31</f>
        <v>287</v>
      </c>
      <c r="Z32" s="26"/>
      <c r="AA32" s="24">
        <f>AA31+AB31</f>
        <v>84264</v>
      </c>
      <c r="AB32" s="26"/>
      <c r="AC32" s="19">
        <f>Q32+S32+U32+W32+Y32</f>
        <v>84264</v>
      </c>
      <c r="AE32" s="5" t="s">
        <v>0</v>
      </c>
      <c r="AF32" s="27">
        <f>IFERROR(B32/Q32,"N.A.")</f>
        <v>7406.7712055048296</v>
      </c>
      <c r="AG32" s="28"/>
      <c r="AH32" s="27">
        <f>IFERROR(D32/S32,"N.A.")</f>
        <v>7082.756166982922</v>
      </c>
      <c r="AI32" s="28"/>
      <c r="AJ32" s="27">
        <f>IFERROR(F32/U32,"N.A.")</f>
        <v>9657.4095989480611</v>
      </c>
      <c r="AK32" s="28"/>
      <c r="AL32" s="27">
        <f>IFERROR(H32/W32,"N.A.")</f>
        <v>8325.1757163210405</v>
      </c>
      <c r="AM32" s="28"/>
      <c r="AN32" s="27">
        <f>IFERROR(J32/Y32,"N.A.")</f>
        <v>0</v>
      </c>
      <c r="AO32" s="28"/>
      <c r="AP32" s="27">
        <f>IFERROR(L32/AA32,"N.A.")</f>
        <v>7616.8012437102443</v>
      </c>
      <c r="AQ32" s="28"/>
      <c r="AR32" s="16">
        <f>IFERROR(N32/AC32, "N.A.")</f>
        <v>7616.8012437102443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5311259.9999999991</v>
      </c>
      <c r="C39" s="2"/>
      <c r="D39" s="2">
        <v>1217760</v>
      </c>
      <c r="E39" s="2"/>
      <c r="F39" s="2">
        <v>1695060</v>
      </c>
      <c r="G39" s="2"/>
      <c r="H39" s="2">
        <v>14733820</v>
      </c>
      <c r="I39" s="2"/>
      <c r="J39" s="2">
        <v>0</v>
      </c>
      <c r="K39" s="2"/>
      <c r="L39" s="1">
        <f>B39+D39+F39+H39+J39</f>
        <v>22957900</v>
      </c>
      <c r="M39" s="13">
        <f>C39+E39+G39+I39+K39</f>
        <v>0</v>
      </c>
      <c r="N39" s="14">
        <f>L39+M39</f>
        <v>22957900</v>
      </c>
      <c r="P39" s="3" t="s">
        <v>12</v>
      </c>
      <c r="Q39" s="2">
        <v>1045</v>
      </c>
      <c r="R39" s="2">
        <v>0</v>
      </c>
      <c r="S39" s="2">
        <v>236</v>
      </c>
      <c r="T39" s="2">
        <v>0</v>
      </c>
      <c r="U39" s="2">
        <v>219</v>
      </c>
      <c r="V39" s="2">
        <v>0</v>
      </c>
      <c r="W39" s="2">
        <v>5069</v>
      </c>
      <c r="X39" s="2">
        <v>0</v>
      </c>
      <c r="Y39" s="2">
        <v>1939</v>
      </c>
      <c r="Z39" s="2">
        <v>0</v>
      </c>
      <c r="AA39" s="1">
        <f>Q39+S39+U39+W39+Y39</f>
        <v>8508</v>
      </c>
      <c r="AB39" s="13">
        <f>R39+T39+V39+X39+Z39</f>
        <v>0</v>
      </c>
      <c r="AC39" s="14">
        <f>AA39+AB39</f>
        <v>8508</v>
      </c>
      <c r="AE39" s="3" t="s">
        <v>12</v>
      </c>
      <c r="AF39" s="2">
        <f>IFERROR(B39/Q39, "N.A.")</f>
        <v>5082.545454545454</v>
      </c>
      <c r="AG39" s="2" t="str">
        <f t="shared" ref="AG39:AR43" si="30">IFERROR(C39/R39, "N.A.")</f>
        <v>N.A.</v>
      </c>
      <c r="AH39" s="2">
        <f t="shared" si="30"/>
        <v>5160</v>
      </c>
      <c r="AI39" s="2" t="str">
        <f t="shared" si="30"/>
        <v>N.A.</v>
      </c>
      <c r="AJ39" s="2">
        <f t="shared" si="30"/>
        <v>7740</v>
      </c>
      <c r="AK39" s="2" t="str">
        <f t="shared" si="30"/>
        <v>N.A.</v>
      </c>
      <c r="AL39" s="2">
        <f t="shared" si="30"/>
        <v>2906.6521996449005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2698.3897508227551</v>
      </c>
      <c r="AQ39" s="13" t="str">
        <f t="shared" si="30"/>
        <v>N.A.</v>
      </c>
      <c r="AR39" s="14">
        <f t="shared" si="30"/>
        <v>2698.3897508227551</v>
      </c>
    </row>
    <row r="40" spans="1:44" ht="15" customHeight="1" thickBot="1" x14ac:dyDescent="0.3">
      <c r="A40" s="3" t="s">
        <v>13</v>
      </c>
      <c r="B40" s="2">
        <v>10588470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10588470</v>
      </c>
      <c r="M40" s="13">
        <f t="shared" si="31"/>
        <v>0</v>
      </c>
      <c r="N40" s="14">
        <f t="shared" ref="N40:N42" si="32">L40+M40</f>
        <v>10588470</v>
      </c>
      <c r="P40" s="3" t="s">
        <v>13</v>
      </c>
      <c r="Q40" s="2">
        <v>2212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2212</v>
      </c>
      <c r="AB40" s="13">
        <f t="shared" si="33"/>
        <v>0</v>
      </c>
      <c r="AC40" s="14">
        <f t="shared" ref="AC40:AC42" si="34">AA40+AB40</f>
        <v>2212</v>
      </c>
      <c r="AE40" s="3" t="s">
        <v>13</v>
      </c>
      <c r="AF40" s="2">
        <f t="shared" ref="AF40:AF43" si="35">IFERROR(B40/Q40, "N.A.")</f>
        <v>4786.830922242315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4786.830922242315</v>
      </c>
      <c r="AQ40" s="13" t="str">
        <f t="shared" si="30"/>
        <v>N.A.</v>
      </c>
      <c r="AR40" s="14">
        <f t="shared" si="30"/>
        <v>4786.830922242315</v>
      </c>
    </row>
    <row r="41" spans="1:44" ht="15" customHeight="1" thickBot="1" x14ac:dyDescent="0.3">
      <c r="A41" s="3" t="s">
        <v>14</v>
      </c>
      <c r="B41" s="2">
        <v>28427900.000000007</v>
      </c>
      <c r="C41" s="2">
        <v>167450300.00000003</v>
      </c>
      <c r="D41" s="2">
        <v>13991920</v>
      </c>
      <c r="E41" s="2"/>
      <c r="F41" s="2"/>
      <c r="G41" s="2">
        <v>2365000</v>
      </c>
      <c r="H41" s="2"/>
      <c r="I41" s="2">
        <v>6349850</v>
      </c>
      <c r="J41" s="2">
        <v>0</v>
      </c>
      <c r="K41" s="2"/>
      <c r="L41" s="1">
        <f t="shared" si="31"/>
        <v>42419820.000000007</v>
      </c>
      <c r="M41" s="13">
        <f t="shared" si="31"/>
        <v>176165150.00000003</v>
      </c>
      <c r="N41" s="14">
        <f t="shared" si="32"/>
        <v>218584970.00000003</v>
      </c>
      <c r="P41" s="3" t="s">
        <v>14</v>
      </c>
      <c r="Q41" s="2">
        <v>5689</v>
      </c>
      <c r="R41" s="2">
        <v>25555</v>
      </c>
      <c r="S41" s="2">
        <v>2477</v>
      </c>
      <c r="T41" s="2">
        <v>0</v>
      </c>
      <c r="U41" s="2">
        <v>0</v>
      </c>
      <c r="V41" s="2">
        <v>513</v>
      </c>
      <c r="W41" s="2">
        <v>0</v>
      </c>
      <c r="X41" s="2">
        <v>899</v>
      </c>
      <c r="Y41" s="2">
        <v>2466</v>
      </c>
      <c r="Z41" s="2">
        <v>0</v>
      </c>
      <c r="AA41" s="1">
        <f t="shared" si="33"/>
        <v>10632</v>
      </c>
      <c r="AB41" s="13">
        <f t="shared" si="33"/>
        <v>26967</v>
      </c>
      <c r="AC41" s="14">
        <f t="shared" si="34"/>
        <v>37599</v>
      </c>
      <c r="AE41" s="3" t="s">
        <v>14</v>
      </c>
      <c r="AF41" s="2">
        <f t="shared" si="35"/>
        <v>4996.9941993320454</v>
      </c>
      <c r="AG41" s="2">
        <f t="shared" si="30"/>
        <v>6552.5454901193516</v>
      </c>
      <c r="AH41" s="2">
        <f t="shared" si="30"/>
        <v>5648.7363746467499</v>
      </c>
      <c r="AI41" s="2" t="str">
        <f t="shared" si="30"/>
        <v>N.A.</v>
      </c>
      <c r="AJ41" s="2" t="str">
        <f t="shared" si="30"/>
        <v>N.A.</v>
      </c>
      <c r="AK41" s="2">
        <f t="shared" si="30"/>
        <v>4610.1364522417152</v>
      </c>
      <c r="AL41" s="2" t="str">
        <f t="shared" si="30"/>
        <v>N.A.</v>
      </c>
      <c r="AM41" s="2">
        <f t="shared" si="30"/>
        <v>7063.2369299221355</v>
      </c>
      <c r="AN41" s="2">
        <f t="shared" si="30"/>
        <v>0</v>
      </c>
      <c r="AO41" s="2" t="str">
        <f t="shared" si="30"/>
        <v>N.A.</v>
      </c>
      <c r="AP41" s="15">
        <f t="shared" si="30"/>
        <v>3989.8250564334094</v>
      </c>
      <c r="AQ41" s="13">
        <f t="shared" si="30"/>
        <v>6532.6194979048478</v>
      </c>
      <c r="AR41" s="14">
        <f t="shared" si="30"/>
        <v>5813.5846698050491</v>
      </c>
    </row>
    <row r="42" spans="1:44" ht="15" customHeight="1" thickBot="1" x14ac:dyDescent="0.3">
      <c r="A42" s="3" t="s">
        <v>15</v>
      </c>
      <c r="B42" s="2"/>
      <c r="C42" s="2">
        <v>3901820</v>
      </c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3901820</v>
      </c>
      <c r="N42" s="14">
        <f t="shared" si="32"/>
        <v>3901820</v>
      </c>
      <c r="P42" s="3" t="s">
        <v>15</v>
      </c>
      <c r="Q42" s="2">
        <v>0</v>
      </c>
      <c r="R42" s="2">
        <v>698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698</v>
      </c>
      <c r="AC42" s="14">
        <f t="shared" si="34"/>
        <v>698</v>
      </c>
      <c r="AE42" s="3" t="s">
        <v>15</v>
      </c>
      <c r="AF42" s="2" t="str">
        <f t="shared" si="35"/>
        <v>N.A.</v>
      </c>
      <c r="AG42" s="2">
        <f t="shared" si="30"/>
        <v>5590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5590</v>
      </c>
      <c r="AR42" s="14">
        <f t="shared" si="30"/>
        <v>5590</v>
      </c>
    </row>
    <row r="43" spans="1:44" ht="15" customHeight="1" thickBot="1" x14ac:dyDescent="0.3">
      <c r="A43" s="4" t="s">
        <v>16</v>
      </c>
      <c r="B43" s="2">
        <v>44327630.000000015</v>
      </c>
      <c r="C43" s="2">
        <v>171352120</v>
      </c>
      <c r="D43" s="2">
        <v>15209680</v>
      </c>
      <c r="E43" s="2"/>
      <c r="F43" s="2">
        <v>1695060</v>
      </c>
      <c r="G43" s="2">
        <v>2365000</v>
      </c>
      <c r="H43" s="2">
        <v>14733820</v>
      </c>
      <c r="I43" s="2">
        <v>6349850</v>
      </c>
      <c r="J43" s="2">
        <v>0</v>
      </c>
      <c r="K43" s="2"/>
      <c r="L43" s="1">
        <f t="shared" ref="L43" si="36">B43+D43+F43+H43+J43</f>
        <v>75966190.000000015</v>
      </c>
      <c r="M43" s="13">
        <f t="shared" ref="M43" si="37">C43+E43+G43+I43+K43</f>
        <v>180066970</v>
      </c>
      <c r="N43" s="17">
        <f t="shared" ref="N43" si="38">L43+M43</f>
        <v>256033160</v>
      </c>
      <c r="P43" s="4" t="s">
        <v>16</v>
      </c>
      <c r="Q43" s="2">
        <v>8946</v>
      </c>
      <c r="R43" s="2">
        <v>26253</v>
      </c>
      <c r="S43" s="2">
        <v>2713</v>
      </c>
      <c r="T43" s="2">
        <v>0</v>
      </c>
      <c r="U43" s="2">
        <v>219</v>
      </c>
      <c r="V43" s="2">
        <v>513</v>
      </c>
      <c r="W43" s="2">
        <v>5069</v>
      </c>
      <c r="X43" s="2">
        <v>899</v>
      </c>
      <c r="Y43" s="2">
        <v>4405</v>
      </c>
      <c r="Z43" s="2">
        <v>0</v>
      </c>
      <c r="AA43" s="1">
        <f t="shared" ref="AA43" si="39">Q43+S43+U43+W43+Y43</f>
        <v>21352</v>
      </c>
      <c r="AB43" s="13">
        <f t="shared" ref="AB43" si="40">R43+T43+V43+X43+Z43</f>
        <v>27665</v>
      </c>
      <c r="AC43" s="17">
        <f t="shared" ref="AC43" si="41">AA43+AB43</f>
        <v>49017</v>
      </c>
      <c r="AE43" s="4" t="s">
        <v>16</v>
      </c>
      <c r="AF43" s="2">
        <f t="shared" si="35"/>
        <v>4955.0223563603859</v>
      </c>
      <c r="AG43" s="2">
        <f t="shared" si="30"/>
        <v>6526.9538719384454</v>
      </c>
      <c r="AH43" s="2">
        <f t="shared" si="30"/>
        <v>5606.2218945816439</v>
      </c>
      <c r="AI43" s="2" t="str">
        <f t="shared" si="30"/>
        <v>N.A.</v>
      </c>
      <c r="AJ43" s="2">
        <f t="shared" si="30"/>
        <v>7740</v>
      </c>
      <c r="AK43" s="2">
        <f t="shared" si="30"/>
        <v>4610.1364522417152</v>
      </c>
      <c r="AL43" s="2">
        <f t="shared" si="30"/>
        <v>2906.6521996449005</v>
      </c>
      <c r="AM43" s="2">
        <f t="shared" si="30"/>
        <v>7063.2369299221355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3557.8020794304989</v>
      </c>
      <c r="AQ43" s="13">
        <f t="shared" ref="AQ43" si="43">IFERROR(M43/AB43, "N.A.")</f>
        <v>6508.8367973974337</v>
      </c>
      <c r="AR43" s="14">
        <f t="shared" ref="AR43" si="44">IFERROR(N43/AC43, "N.A.")</f>
        <v>5223.3543464512313</v>
      </c>
    </row>
    <row r="44" spans="1:44" ht="15" customHeight="1" thickBot="1" x14ac:dyDescent="0.3">
      <c r="A44" s="5" t="s">
        <v>0</v>
      </c>
      <c r="B44" s="24">
        <f>B43+C43</f>
        <v>215679750</v>
      </c>
      <c r="C44" s="26"/>
      <c r="D44" s="24">
        <f>D43+E43</f>
        <v>15209680</v>
      </c>
      <c r="E44" s="26"/>
      <c r="F44" s="24">
        <f>F43+G43</f>
        <v>4060060</v>
      </c>
      <c r="G44" s="26"/>
      <c r="H44" s="24">
        <f>H43+I43</f>
        <v>21083670</v>
      </c>
      <c r="I44" s="26"/>
      <c r="J44" s="24">
        <f>J43+K43</f>
        <v>0</v>
      </c>
      <c r="K44" s="26"/>
      <c r="L44" s="24">
        <f>L43+M43</f>
        <v>256033160</v>
      </c>
      <c r="M44" s="25"/>
      <c r="N44" s="18">
        <f>B44+D44+F44+H44+J44</f>
        <v>256033160</v>
      </c>
      <c r="P44" s="5" t="s">
        <v>0</v>
      </c>
      <c r="Q44" s="24">
        <f>Q43+R43</f>
        <v>35199</v>
      </c>
      <c r="R44" s="26"/>
      <c r="S44" s="24">
        <f>S43+T43</f>
        <v>2713</v>
      </c>
      <c r="T44" s="26"/>
      <c r="U44" s="24">
        <f>U43+V43</f>
        <v>732</v>
      </c>
      <c r="V44" s="26"/>
      <c r="W44" s="24">
        <f>W43+X43</f>
        <v>5968</v>
      </c>
      <c r="X44" s="26"/>
      <c r="Y44" s="24">
        <f>Y43+Z43</f>
        <v>4405</v>
      </c>
      <c r="Z44" s="26"/>
      <c r="AA44" s="24">
        <f>AA43+AB43</f>
        <v>49017</v>
      </c>
      <c r="AB44" s="25"/>
      <c r="AC44" s="18">
        <f>Q44+S44+U44+W44+Y44</f>
        <v>49017</v>
      </c>
      <c r="AE44" s="5" t="s">
        <v>0</v>
      </c>
      <c r="AF44" s="27">
        <f>IFERROR(B44/Q44,"N.A.")</f>
        <v>6127.439699991477</v>
      </c>
      <c r="AG44" s="28"/>
      <c r="AH44" s="27">
        <f>IFERROR(D44/S44,"N.A.")</f>
        <v>5606.2218945816439</v>
      </c>
      <c r="AI44" s="28"/>
      <c r="AJ44" s="27">
        <f>IFERROR(F44/U44,"N.A.")</f>
        <v>5546.5300546448088</v>
      </c>
      <c r="AK44" s="28"/>
      <c r="AL44" s="27">
        <f>IFERROR(H44/W44,"N.A.")</f>
        <v>3532.786528150134</v>
      </c>
      <c r="AM44" s="28"/>
      <c r="AN44" s="27">
        <f>IFERROR(J44/Y44,"N.A.")</f>
        <v>0</v>
      </c>
      <c r="AO44" s="28"/>
      <c r="AP44" s="27">
        <f>IFERROR(L44/AA44,"N.A.")</f>
        <v>5223.3543464512313</v>
      </c>
      <c r="AQ44" s="28"/>
      <c r="AR44" s="16">
        <f>IFERROR(N44/AC44, "N.A.")</f>
        <v>5223.3543464512313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36924250</v>
      </c>
      <c r="C15" s="2"/>
      <c r="D15" s="2">
        <v>4378350</v>
      </c>
      <c r="E15" s="2"/>
      <c r="F15" s="2">
        <v>7030500.0000000009</v>
      </c>
      <c r="G15" s="2"/>
      <c r="H15" s="2">
        <v>9610670</v>
      </c>
      <c r="I15" s="2"/>
      <c r="J15" s="2">
        <v>0</v>
      </c>
      <c r="K15" s="2"/>
      <c r="L15" s="1">
        <f>B15+D15+F15+H15+J15</f>
        <v>57943770</v>
      </c>
      <c r="M15" s="13">
        <f>C15+E15+G15+I15+K15</f>
        <v>0</v>
      </c>
      <c r="N15" s="14">
        <f>L15+M15</f>
        <v>57943770</v>
      </c>
      <c r="P15" s="3" t="s">
        <v>12</v>
      </c>
      <c r="Q15" s="2">
        <v>4613</v>
      </c>
      <c r="R15" s="2">
        <v>0</v>
      </c>
      <c r="S15" s="2">
        <v>578</v>
      </c>
      <c r="T15" s="2">
        <v>0</v>
      </c>
      <c r="U15" s="2">
        <v>909</v>
      </c>
      <c r="V15" s="2">
        <v>0</v>
      </c>
      <c r="W15" s="2">
        <v>3421</v>
      </c>
      <c r="X15" s="2">
        <v>0</v>
      </c>
      <c r="Y15" s="2">
        <v>628</v>
      </c>
      <c r="Z15" s="2">
        <v>0</v>
      </c>
      <c r="AA15" s="1">
        <f>Q15+S15+U15+W15+Y15</f>
        <v>10149</v>
      </c>
      <c r="AB15" s="13">
        <f>R15+T15+V15+X15+Z15</f>
        <v>0</v>
      </c>
      <c r="AC15" s="14">
        <f>AA15+AB15</f>
        <v>10149</v>
      </c>
      <c r="AE15" s="3" t="s">
        <v>12</v>
      </c>
      <c r="AF15" s="2">
        <f>IFERROR(B15/Q15, "N.A.")</f>
        <v>8004.3897680468244</v>
      </c>
      <c r="AG15" s="2" t="str">
        <f t="shared" ref="AG15:AR19" si="0">IFERROR(C15/R15, "N.A.")</f>
        <v>N.A.</v>
      </c>
      <c r="AH15" s="2">
        <f t="shared" si="0"/>
        <v>7575</v>
      </c>
      <c r="AI15" s="2" t="str">
        <f t="shared" si="0"/>
        <v>N.A.</v>
      </c>
      <c r="AJ15" s="2">
        <f t="shared" si="0"/>
        <v>7734.3234323432353</v>
      </c>
      <c r="AK15" s="2" t="str">
        <f t="shared" si="0"/>
        <v>N.A.</v>
      </c>
      <c r="AL15" s="2">
        <f t="shared" si="0"/>
        <v>2809.3159894767614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5709.3083062370679</v>
      </c>
      <c r="AQ15" s="13" t="str">
        <f t="shared" si="0"/>
        <v>N.A.</v>
      </c>
      <c r="AR15" s="14">
        <f t="shared" si="0"/>
        <v>5709.3083062370679</v>
      </c>
    </row>
    <row r="16" spans="1:44" ht="15" customHeight="1" thickBot="1" x14ac:dyDescent="0.3">
      <c r="A16" s="3" t="s">
        <v>13</v>
      </c>
      <c r="B16" s="2">
        <v>4217655</v>
      </c>
      <c r="C16" s="2">
        <v>2400000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4217655</v>
      </c>
      <c r="M16" s="13">
        <f t="shared" si="1"/>
        <v>2400000</v>
      </c>
      <c r="N16" s="14">
        <f t="shared" ref="N16:N18" si="2">L16+M16</f>
        <v>6617655</v>
      </c>
      <c r="P16" s="3" t="s">
        <v>13</v>
      </c>
      <c r="Q16" s="2">
        <v>1459</v>
      </c>
      <c r="R16" s="2">
        <v>200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1459</v>
      </c>
      <c r="AB16" s="13">
        <f t="shared" si="3"/>
        <v>200</v>
      </c>
      <c r="AC16" s="14">
        <f t="shared" ref="AC16:AC18" si="4">AA16+AB16</f>
        <v>1659</v>
      </c>
      <c r="AE16" s="3" t="s">
        <v>13</v>
      </c>
      <c r="AF16" s="2">
        <f t="shared" ref="AF16:AF19" si="5">IFERROR(B16/Q16, "N.A.")</f>
        <v>2890.7847840986979</v>
      </c>
      <c r="AG16" s="2">
        <f t="shared" si="0"/>
        <v>12000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2890.7847840986979</v>
      </c>
      <c r="AQ16" s="13">
        <f t="shared" si="0"/>
        <v>12000</v>
      </c>
      <c r="AR16" s="14">
        <f t="shared" si="0"/>
        <v>3988.9421338155516</v>
      </c>
    </row>
    <row r="17" spans="1:44" ht="15" customHeight="1" thickBot="1" x14ac:dyDescent="0.3">
      <c r="A17" s="3" t="s">
        <v>14</v>
      </c>
      <c r="B17" s="2">
        <v>28733149.999999996</v>
      </c>
      <c r="C17" s="2">
        <v>68132449.999999985</v>
      </c>
      <c r="D17" s="2">
        <v>6444840.0000000009</v>
      </c>
      <c r="E17" s="2"/>
      <c r="F17" s="2"/>
      <c r="G17" s="2">
        <v>15910000</v>
      </c>
      <c r="H17" s="2"/>
      <c r="I17" s="2">
        <v>867000</v>
      </c>
      <c r="J17" s="2"/>
      <c r="K17" s="2"/>
      <c r="L17" s="1">
        <f t="shared" si="1"/>
        <v>35177990</v>
      </c>
      <c r="M17" s="13">
        <f t="shared" si="1"/>
        <v>84909449.999999985</v>
      </c>
      <c r="N17" s="14">
        <f t="shared" si="2"/>
        <v>120087439.99999999</v>
      </c>
      <c r="P17" s="3" t="s">
        <v>14</v>
      </c>
      <c r="Q17" s="2">
        <v>5745</v>
      </c>
      <c r="R17" s="2">
        <v>9483</v>
      </c>
      <c r="S17" s="2">
        <v>1081</v>
      </c>
      <c r="T17" s="2">
        <v>0</v>
      </c>
      <c r="U17" s="2">
        <v>0</v>
      </c>
      <c r="V17" s="2">
        <v>962</v>
      </c>
      <c r="W17" s="2">
        <v>0</v>
      </c>
      <c r="X17" s="2">
        <v>489</v>
      </c>
      <c r="Y17" s="2">
        <v>0</v>
      </c>
      <c r="Z17" s="2">
        <v>0</v>
      </c>
      <c r="AA17" s="1">
        <f t="shared" si="3"/>
        <v>6826</v>
      </c>
      <c r="AB17" s="13">
        <f t="shared" si="3"/>
        <v>10934</v>
      </c>
      <c r="AC17" s="14">
        <f t="shared" si="4"/>
        <v>17760</v>
      </c>
      <c r="AE17" s="3" t="s">
        <v>14</v>
      </c>
      <c r="AF17" s="2">
        <f t="shared" si="5"/>
        <v>5001.4186248912092</v>
      </c>
      <c r="AG17" s="2">
        <f t="shared" si="0"/>
        <v>7184.6936623431384</v>
      </c>
      <c r="AH17" s="2">
        <f t="shared" si="0"/>
        <v>5961.924144310824</v>
      </c>
      <c r="AI17" s="2" t="str">
        <f t="shared" si="0"/>
        <v>N.A.</v>
      </c>
      <c r="AJ17" s="2" t="str">
        <f t="shared" si="0"/>
        <v>N.A.</v>
      </c>
      <c r="AK17" s="2">
        <f t="shared" si="0"/>
        <v>16538.461538461539</v>
      </c>
      <c r="AL17" s="2" t="str">
        <f t="shared" si="0"/>
        <v>N.A.</v>
      </c>
      <c r="AM17" s="2">
        <f t="shared" si="0"/>
        <v>1773.0061349693251</v>
      </c>
      <c r="AN17" s="2" t="str">
        <f t="shared" si="0"/>
        <v>N.A.</v>
      </c>
      <c r="AO17" s="2" t="str">
        <f t="shared" si="0"/>
        <v>N.A.</v>
      </c>
      <c r="AP17" s="15">
        <f t="shared" si="0"/>
        <v>5153.5291532376204</v>
      </c>
      <c r="AQ17" s="13">
        <f t="shared" si="0"/>
        <v>7765.634717395279</v>
      </c>
      <c r="AR17" s="14">
        <f t="shared" si="0"/>
        <v>6761.6801801801794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748240</v>
      </c>
      <c r="I18" s="2"/>
      <c r="J18" s="2">
        <v>0</v>
      </c>
      <c r="K18" s="2"/>
      <c r="L18" s="1">
        <f t="shared" si="1"/>
        <v>748240</v>
      </c>
      <c r="M18" s="13">
        <f t="shared" si="1"/>
        <v>0</v>
      </c>
      <c r="N18" s="14">
        <f t="shared" si="2"/>
        <v>748240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3934</v>
      </c>
      <c r="X18" s="2">
        <v>0</v>
      </c>
      <c r="Y18" s="2">
        <v>456</v>
      </c>
      <c r="Z18" s="2">
        <v>0</v>
      </c>
      <c r="AA18" s="1">
        <f t="shared" si="3"/>
        <v>4390</v>
      </c>
      <c r="AB18" s="13">
        <f t="shared" si="3"/>
        <v>0</v>
      </c>
      <c r="AC18" s="17">
        <f t="shared" si="4"/>
        <v>4390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190.19827147941027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170.44191343963553</v>
      </c>
      <c r="AQ18" s="13" t="str">
        <f t="shared" si="0"/>
        <v>N.A.</v>
      </c>
      <c r="AR18" s="14">
        <f t="shared" si="0"/>
        <v>170.44191343963553</v>
      </c>
    </row>
    <row r="19" spans="1:44" ht="15" customHeight="1" thickBot="1" x14ac:dyDescent="0.3">
      <c r="A19" s="4" t="s">
        <v>16</v>
      </c>
      <c r="B19" s="2">
        <v>69875055</v>
      </c>
      <c r="C19" s="2">
        <v>70532450</v>
      </c>
      <c r="D19" s="2">
        <v>10823190</v>
      </c>
      <c r="E19" s="2"/>
      <c r="F19" s="2">
        <v>7030500.0000000009</v>
      </c>
      <c r="G19" s="2">
        <v>15910000</v>
      </c>
      <c r="H19" s="2">
        <v>10358910</v>
      </c>
      <c r="I19" s="2">
        <v>867000</v>
      </c>
      <c r="J19" s="2">
        <v>0</v>
      </c>
      <c r="K19" s="2"/>
      <c r="L19" s="1">
        <f t="shared" ref="L19" si="6">B19+D19+F19+H19+J19</f>
        <v>98087655</v>
      </c>
      <c r="M19" s="13">
        <f t="shared" ref="M19" si="7">C19+E19+G19+I19+K19</f>
        <v>87309450</v>
      </c>
      <c r="N19" s="17">
        <f t="shared" ref="N19" si="8">L19+M19</f>
        <v>185397105</v>
      </c>
      <c r="P19" s="4" t="s">
        <v>16</v>
      </c>
      <c r="Q19" s="2">
        <v>11817</v>
      </c>
      <c r="R19" s="2">
        <v>9683</v>
      </c>
      <c r="S19" s="2">
        <v>1659</v>
      </c>
      <c r="T19" s="2">
        <v>0</v>
      </c>
      <c r="U19" s="2">
        <v>909</v>
      </c>
      <c r="V19" s="2">
        <v>962</v>
      </c>
      <c r="W19" s="2">
        <v>7355</v>
      </c>
      <c r="X19" s="2">
        <v>489</v>
      </c>
      <c r="Y19" s="2">
        <v>1084</v>
      </c>
      <c r="Z19" s="2">
        <v>0</v>
      </c>
      <c r="AA19" s="1">
        <f t="shared" ref="AA19" si="9">Q19+S19+U19+W19+Y19</f>
        <v>22824</v>
      </c>
      <c r="AB19" s="13">
        <f t="shared" ref="AB19" si="10">R19+T19+V19+X19+Z19</f>
        <v>11134</v>
      </c>
      <c r="AC19" s="14">
        <f t="shared" ref="AC19" si="11">AA19+AB19</f>
        <v>33958</v>
      </c>
      <c r="AE19" s="4" t="s">
        <v>16</v>
      </c>
      <c r="AF19" s="2">
        <f t="shared" si="5"/>
        <v>5913.095963442498</v>
      </c>
      <c r="AG19" s="2">
        <f t="shared" si="0"/>
        <v>7284.1526386450478</v>
      </c>
      <c r="AH19" s="2">
        <f t="shared" si="0"/>
        <v>6523.9240506329115</v>
      </c>
      <c r="AI19" s="2" t="str">
        <f t="shared" si="0"/>
        <v>N.A.</v>
      </c>
      <c r="AJ19" s="2">
        <f t="shared" si="0"/>
        <v>7734.3234323432353</v>
      </c>
      <c r="AK19" s="2">
        <f t="shared" si="0"/>
        <v>16538.461538461539</v>
      </c>
      <c r="AL19" s="2">
        <f t="shared" si="0"/>
        <v>1408.4174031271243</v>
      </c>
      <c r="AM19" s="2">
        <f t="shared" si="0"/>
        <v>1773.0061349693251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4297.5663774973709</v>
      </c>
      <c r="AQ19" s="13">
        <f t="shared" ref="AQ19" si="13">IFERROR(M19/AB19, "N.A.")</f>
        <v>7841.6966049937128</v>
      </c>
      <c r="AR19" s="14">
        <f t="shared" ref="AR19" si="14">IFERROR(N19/AC19, "N.A.")</f>
        <v>5459.6002414747627</v>
      </c>
    </row>
    <row r="20" spans="1:44" ht="15" customHeight="1" thickBot="1" x14ac:dyDescent="0.3">
      <c r="A20" s="5" t="s">
        <v>0</v>
      </c>
      <c r="B20" s="24">
        <f>B19+C19</f>
        <v>140407505</v>
      </c>
      <c r="C20" s="26"/>
      <c r="D20" s="24">
        <f>D19+E19</f>
        <v>10823190</v>
      </c>
      <c r="E20" s="26"/>
      <c r="F20" s="24">
        <f>F19+G19</f>
        <v>22940500</v>
      </c>
      <c r="G20" s="26"/>
      <c r="H20" s="24">
        <f>H19+I19</f>
        <v>11225910</v>
      </c>
      <c r="I20" s="26"/>
      <c r="J20" s="24">
        <f>J19+K19</f>
        <v>0</v>
      </c>
      <c r="K20" s="26"/>
      <c r="L20" s="24">
        <f>L19+M19</f>
        <v>185397105</v>
      </c>
      <c r="M20" s="25"/>
      <c r="N20" s="18">
        <f>B20+D20+F20+H20+J20</f>
        <v>185397105</v>
      </c>
      <c r="P20" s="5" t="s">
        <v>0</v>
      </c>
      <c r="Q20" s="24">
        <f>Q19+R19</f>
        <v>21500</v>
      </c>
      <c r="R20" s="26"/>
      <c r="S20" s="24">
        <f>S19+T19</f>
        <v>1659</v>
      </c>
      <c r="T20" s="26"/>
      <c r="U20" s="24">
        <f>U19+V19</f>
        <v>1871</v>
      </c>
      <c r="V20" s="26"/>
      <c r="W20" s="24">
        <f>W19+X19</f>
        <v>7844</v>
      </c>
      <c r="X20" s="26"/>
      <c r="Y20" s="24">
        <f>Y19+Z19</f>
        <v>1084</v>
      </c>
      <c r="Z20" s="26"/>
      <c r="AA20" s="24">
        <f>AA19+AB19</f>
        <v>33958</v>
      </c>
      <c r="AB20" s="26"/>
      <c r="AC20" s="19">
        <f>Q20+S20+U20+W20+Y20</f>
        <v>33958</v>
      </c>
      <c r="AE20" s="5" t="s">
        <v>0</v>
      </c>
      <c r="AF20" s="27">
        <f>IFERROR(B20/Q20,"N.A.")</f>
        <v>6530.5816279069768</v>
      </c>
      <c r="AG20" s="28"/>
      <c r="AH20" s="27">
        <f>IFERROR(D20/S20,"N.A.")</f>
        <v>6523.9240506329115</v>
      </c>
      <c r="AI20" s="28"/>
      <c r="AJ20" s="27">
        <f>IFERROR(F20/U20,"N.A.")</f>
        <v>12261.090326028861</v>
      </c>
      <c r="AK20" s="28"/>
      <c r="AL20" s="27">
        <f>IFERROR(H20/W20,"N.A.")</f>
        <v>1431.1460989291179</v>
      </c>
      <c r="AM20" s="28"/>
      <c r="AN20" s="27">
        <f>IFERROR(J20/Y20,"N.A.")</f>
        <v>0</v>
      </c>
      <c r="AO20" s="28"/>
      <c r="AP20" s="27">
        <f>IFERROR(L20/AA20,"N.A.")</f>
        <v>5459.6002414747627</v>
      </c>
      <c r="AQ20" s="28"/>
      <c r="AR20" s="16">
        <f>IFERROR(N20/AC20, "N.A.")</f>
        <v>5459.6002414747627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36924250</v>
      </c>
      <c r="C27" s="2"/>
      <c r="D27" s="2">
        <v>4378350</v>
      </c>
      <c r="E27" s="2"/>
      <c r="F27" s="2">
        <v>7030500.0000000009</v>
      </c>
      <c r="G27" s="2"/>
      <c r="H27" s="2">
        <v>3156240</v>
      </c>
      <c r="I27" s="2"/>
      <c r="J27" s="2">
        <v>0</v>
      </c>
      <c r="K27" s="2"/>
      <c r="L27" s="1">
        <f>B27+D27+F27+H27+J27</f>
        <v>51489340</v>
      </c>
      <c r="M27" s="13">
        <f>C27+E27+G27+I27+K27</f>
        <v>0</v>
      </c>
      <c r="N27" s="14">
        <f>L27+M27</f>
        <v>51489340</v>
      </c>
      <c r="P27" s="3" t="s">
        <v>12</v>
      </c>
      <c r="Q27" s="2">
        <v>4613</v>
      </c>
      <c r="R27" s="2">
        <v>0</v>
      </c>
      <c r="S27" s="2">
        <v>578</v>
      </c>
      <c r="T27" s="2">
        <v>0</v>
      </c>
      <c r="U27" s="2">
        <v>909</v>
      </c>
      <c r="V27" s="2">
        <v>0</v>
      </c>
      <c r="W27" s="2">
        <v>1059</v>
      </c>
      <c r="X27" s="2">
        <v>0</v>
      </c>
      <c r="Y27" s="2">
        <v>400</v>
      </c>
      <c r="Z27" s="2">
        <v>0</v>
      </c>
      <c r="AA27" s="1">
        <f>Q27+S27+U27+W27+Y27</f>
        <v>7559</v>
      </c>
      <c r="AB27" s="13">
        <f>R27+T27+V27+X27+Z27</f>
        <v>0</v>
      </c>
      <c r="AC27" s="14">
        <f>AA27+AB27</f>
        <v>7559</v>
      </c>
      <c r="AE27" s="3" t="s">
        <v>12</v>
      </c>
      <c r="AF27" s="2">
        <f>IFERROR(B27/Q27, "N.A.")</f>
        <v>8004.3897680468244</v>
      </c>
      <c r="AG27" s="2" t="str">
        <f t="shared" ref="AG27:AR31" si="15">IFERROR(C27/R27, "N.A.")</f>
        <v>N.A.</v>
      </c>
      <c r="AH27" s="2">
        <f t="shared" si="15"/>
        <v>7575</v>
      </c>
      <c r="AI27" s="2" t="str">
        <f t="shared" si="15"/>
        <v>N.A.</v>
      </c>
      <c r="AJ27" s="2">
        <f t="shared" si="15"/>
        <v>7734.3234323432353</v>
      </c>
      <c r="AK27" s="2" t="str">
        <f t="shared" si="15"/>
        <v>N.A.</v>
      </c>
      <c r="AL27" s="2">
        <f t="shared" si="15"/>
        <v>2980.396600566572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6811.6602725228204</v>
      </c>
      <c r="AQ27" s="13" t="str">
        <f t="shared" si="15"/>
        <v>N.A.</v>
      </c>
      <c r="AR27" s="14">
        <f t="shared" si="15"/>
        <v>6811.6602725228204</v>
      </c>
    </row>
    <row r="28" spans="1:44" ht="15" customHeight="1" thickBot="1" x14ac:dyDescent="0.3">
      <c r="A28" s="3" t="s">
        <v>13</v>
      </c>
      <c r="B28" s="2"/>
      <c r="C28" s="2">
        <v>2400000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2400000</v>
      </c>
      <c r="N28" s="14">
        <f t="shared" ref="N28:N30" si="17">L28+M28</f>
        <v>2400000</v>
      </c>
      <c r="P28" s="3" t="s">
        <v>13</v>
      </c>
      <c r="Q28" s="2">
        <v>0</v>
      </c>
      <c r="R28" s="2">
        <v>200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200</v>
      </c>
      <c r="AC28" s="14">
        <f t="shared" ref="AC28:AC30" si="19">AA28+AB28</f>
        <v>200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12000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12000</v>
      </c>
      <c r="AR28" s="14">
        <f t="shared" si="15"/>
        <v>12000</v>
      </c>
    </row>
    <row r="29" spans="1:44" ht="15" customHeight="1" thickBot="1" x14ac:dyDescent="0.3">
      <c r="A29" s="3" t="s">
        <v>14</v>
      </c>
      <c r="B29" s="2">
        <v>16984590</v>
      </c>
      <c r="C29" s="2">
        <v>51126850</v>
      </c>
      <c r="D29" s="2">
        <v>6444840.0000000009</v>
      </c>
      <c r="E29" s="2"/>
      <c r="F29" s="2"/>
      <c r="G29" s="2">
        <v>15910000</v>
      </c>
      <c r="H29" s="2"/>
      <c r="I29" s="2">
        <v>867000</v>
      </c>
      <c r="J29" s="2"/>
      <c r="K29" s="2"/>
      <c r="L29" s="1">
        <f t="shared" si="16"/>
        <v>23429430</v>
      </c>
      <c r="M29" s="13">
        <f t="shared" si="16"/>
        <v>67903850</v>
      </c>
      <c r="N29" s="14">
        <f t="shared" si="17"/>
        <v>91333280</v>
      </c>
      <c r="P29" s="3" t="s">
        <v>14</v>
      </c>
      <c r="Q29" s="2">
        <v>3496</v>
      </c>
      <c r="R29" s="2">
        <v>6426</v>
      </c>
      <c r="S29" s="2">
        <v>1081</v>
      </c>
      <c r="T29" s="2">
        <v>0</v>
      </c>
      <c r="U29" s="2">
        <v>0</v>
      </c>
      <c r="V29" s="2">
        <v>481</v>
      </c>
      <c r="W29" s="2">
        <v>0</v>
      </c>
      <c r="X29" s="2">
        <v>489</v>
      </c>
      <c r="Y29" s="2">
        <v>0</v>
      </c>
      <c r="Z29" s="2">
        <v>0</v>
      </c>
      <c r="AA29" s="1">
        <f t="shared" si="18"/>
        <v>4577</v>
      </c>
      <c r="AB29" s="13">
        <f t="shared" si="18"/>
        <v>7396</v>
      </c>
      <c r="AC29" s="14">
        <f t="shared" si="19"/>
        <v>11973</v>
      </c>
      <c r="AE29" s="3" t="s">
        <v>14</v>
      </c>
      <c r="AF29" s="2">
        <f t="shared" si="20"/>
        <v>4858.2923340961097</v>
      </c>
      <c r="AG29" s="2">
        <f t="shared" si="15"/>
        <v>7956.2480547774667</v>
      </c>
      <c r="AH29" s="2">
        <f t="shared" si="15"/>
        <v>5961.924144310824</v>
      </c>
      <c r="AI29" s="2" t="str">
        <f t="shared" si="15"/>
        <v>N.A.</v>
      </c>
      <c r="AJ29" s="2" t="str">
        <f t="shared" si="15"/>
        <v>N.A.</v>
      </c>
      <c r="AK29" s="2">
        <f t="shared" si="15"/>
        <v>33076.923076923078</v>
      </c>
      <c r="AL29" s="2" t="str">
        <f t="shared" si="15"/>
        <v>N.A.</v>
      </c>
      <c r="AM29" s="2">
        <f t="shared" si="15"/>
        <v>1773.0061349693251</v>
      </c>
      <c r="AN29" s="2" t="str">
        <f t="shared" si="15"/>
        <v>N.A.</v>
      </c>
      <c r="AO29" s="2" t="str">
        <f t="shared" si="15"/>
        <v>N.A.</v>
      </c>
      <c r="AP29" s="15">
        <f t="shared" si="15"/>
        <v>5118.9490932925501</v>
      </c>
      <c r="AQ29" s="13">
        <f t="shared" si="15"/>
        <v>9181.1587344510554</v>
      </c>
      <c r="AR29" s="14">
        <f t="shared" si="15"/>
        <v>7628.2702747849326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748240</v>
      </c>
      <c r="I30" s="2"/>
      <c r="J30" s="2">
        <v>0</v>
      </c>
      <c r="K30" s="2"/>
      <c r="L30" s="1">
        <f t="shared" si="16"/>
        <v>748240</v>
      </c>
      <c r="M30" s="13">
        <f t="shared" si="16"/>
        <v>0</v>
      </c>
      <c r="N30" s="14">
        <f t="shared" si="17"/>
        <v>748240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3934</v>
      </c>
      <c r="X30" s="2">
        <v>0</v>
      </c>
      <c r="Y30" s="2">
        <v>456</v>
      </c>
      <c r="Z30" s="2">
        <v>0</v>
      </c>
      <c r="AA30" s="1">
        <f t="shared" si="18"/>
        <v>4390</v>
      </c>
      <c r="AB30" s="13">
        <f t="shared" si="18"/>
        <v>0</v>
      </c>
      <c r="AC30" s="17">
        <f t="shared" si="19"/>
        <v>4390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190.19827147941027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170.44191343963553</v>
      </c>
      <c r="AQ30" s="13" t="str">
        <f t="shared" si="15"/>
        <v>N.A.</v>
      </c>
      <c r="AR30" s="14">
        <f t="shared" si="15"/>
        <v>170.44191343963553</v>
      </c>
    </row>
    <row r="31" spans="1:44" ht="15" customHeight="1" thickBot="1" x14ac:dyDescent="0.3">
      <c r="A31" s="4" t="s">
        <v>16</v>
      </c>
      <c r="B31" s="2">
        <v>53908839.999999993</v>
      </c>
      <c r="C31" s="2">
        <v>53526850</v>
      </c>
      <c r="D31" s="2">
        <v>10823190</v>
      </c>
      <c r="E31" s="2"/>
      <c r="F31" s="2">
        <v>7030500.0000000009</v>
      </c>
      <c r="G31" s="2">
        <v>15910000</v>
      </c>
      <c r="H31" s="2">
        <v>3904479.9999999995</v>
      </c>
      <c r="I31" s="2">
        <v>867000</v>
      </c>
      <c r="J31" s="2">
        <v>0</v>
      </c>
      <c r="K31" s="2"/>
      <c r="L31" s="1">
        <f t="shared" ref="L31" si="21">B31+D31+F31+H31+J31</f>
        <v>75667010</v>
      </c>
      <c r="M31" s="13">
        <f t="shared" ref="M31" si="22">C31+E31+G31+I31+K31</f>
        <v>70303850</v>
      </c>
      <c r="N31" s="17">
        <f t="shared" ref="N31" si="23">L31+M31</f>
        <v>145970860</v>
      </c>
      <c r="P31" s="4" t="s">
        <v>16</v>
      </c>
      <c r="Q31" s="2">
        <v>8109</v>
      </c>
      <c r="R31" s="2">
        <v>6626</v>
      </c>
      <c r="S31" s="2">
        <v>1659</v>
      </c>
      <c r="T31" s="2">
        <v>0</v>
      </c>
      <c r="U31" s="2">
        <v>909</v>
      </c>
      <c r="V31" s="2">
        <v>481</v>
      </c>
      <c r="W31" s="2">
        <v>4993</v>
      </c>
      <c r="X31" s="2">
        <v>489</v>
      </c>
      <c r="Y31" s="2">
        <v>856</v>
      </c>
      <c r="Z31" s="2">
        <v>0</v>
      </c>
      <c r="AA31" s="1">
        <f t="shared" ref="AA31" si="24">Q31+S31+U31+W31+Y31</f>
        <v>16526</v>
      </c>
      <c r="AB31" s="13">
        <f t="shared" ref="AB31" si="25">R31+T31+V31+X31+Z31</f>
        <v>7596</v>
      </c>
      <c r="AC31" s="14">
        <f t="shared" ref="AC31" si="26">AA31+AB31</f>
        <v>24122</v>
      </c>
      <c r="AE31" s="4" t="s">
        <v>16</v>
      </c>
      <c r="AF31" s="2">
        <f t="shared" si="20"/>
        <v>6648.0256505117759</v>
      </c>
      <c r="AG31" s="2">
        <f t="shared" si="15"/>
        <v>8078.3051614850592</v>
      </c>
      <c r="AH31" s="2">
        <f t="shared" si="15"/>
        <v>6523.9240506329115</v>
      </c>
      <c r="AI31" s="2" t="str">
        <f t="shared" si="15"/>
        <v>N.A.</v>
      </c>
      <c r="AJ31" s="2">
        <f t="shared" si="15"/>
        <v>7734.3234323432353</v>
      </c>
      <c r="AK31" s="2">
        <f t="shared" si="15"/>
        <v>33076.923076923078</v>
      </c>
      <c r="AL31" s="2">
        <f t="shared" si="15"/>
        <v>781.9907871019426</v>
      </c>
      <c r="AM31" s="2">
        <f t="shared" si="15"/>
        <v>1773.0061349693251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4578.6645286215662</v>
      </c>
      <c r="AQ31" s="13">
        <f t="shared" ref="AQ31" si="28">IFERROR(M31/AB31, "N.A.")</f>
        <v>9255.3778304370717</v>
      </c>
      <c r="AR31" s="14">
        <f t="shared" ref="AR31" si="29">IFERROR(N31/AC31, "N.A.")</f>
        <v>6051.358096343587</v>
      </c>
    </row>
    <row r="32" spans="1:44" ht="15" customHeight="1" thickBot="1" x14ac:dyDescent="0.3">
      <c r="A32" s="5" t="s">
        <v>0</v>
      </c>
      <c r="B32" s="24">
        <f>B31+C31</f>
        <v>107435690</v>
      </c>
      <c r="C32" s="26"/>
      <c r="D32" s="24">
        <f>D31+E31</f>
        <v>10823190</v>
      </c>
      <c r="E32" s="26"/>
      <c r="F32" s="24">
        <f>F31+G31</f>
        <v>22940500</v>
      </c>
      <c r="G32" s="26"/>
      <c r="H32" s="24">
        <f>H31+I31</f>
        <v>4771480</v>
      </c>
      <c r="I32" s="26"/>
      <c r="J32" s="24">
        <f>J31+K31</f>
        <v>0</v>
      </c>
      <c r="K32" s="26"/>
      <c r="L32" s="24">
        <f>L31+M31</f>
        <v>145970860</v>
      </c>
      <c r="M32" s="25"/>
      <c r="N32" s="18">
        <f>B32+D32+F32+H32+J32</f>
        <v>145970860</v>
      </c>
      <c r="P32" s="5" t="s">
        <v>0</v>
      </c>
      <c r="Q32" s="24">
        <f>Q31+R31</f>
        <v>14735</v>
      </c>
      <c r="R32" s="26"/>
      <c r="S32" s="24">
        <f>S31+T31</f>
        <v>1659</v>
      </c>
      <c r="T32" s="26"/>
      <c r="U32" s="24">
        <f>U31+V31</f>
        <v>1390</v>
      </c>
      <c r="V32" s="26"/>
      <c r="W32" s="24">
        <f>W31+X31</f>
        <v>5482</v>
      </c>
      <c r="X32" s="26"/>
      <c r="Y32" s="24">
        <f>Y31+Z31</f>
        <v>856</v>
      </c>
      <c r="Z32" s="26"/>
      <c r="AA32" s="24">
        <f>AA31+AB31</f>
        <v>24122</v>
      </c>
      <c r="AB32" s="26"/>
      <c r="AC32" s="19">
        <f>Q32+S32+U32+W32+Y32</f>
        <v>24122</v>
      </c>
      <c r="AE32" s="5" t="s">
        <v>0</v>
      </c>
      <c r="AF32" s="27">
        <f>IFERROR(B32/Q32,"N.A.")</f>
        <v>7291.1903630810993</v>
      </c>
      <c r="AG32" s="28"/>
      <c r="AH32" s="27">
        <f>IFERROR(D32/S32,"N.A.")</f>
        <v>6523.9240506329115</v>
      </c>
      <c r="AI32" s="28"/>
      <c r="AJ32" s="27">
        <f>IFERROR(F32/U32,"N.A.")</f>
        <v>16503.956834532375</v>
      </c>
      <c r="AK32" s="28"/>
      <c r="AL32" s="27">
        <f>IFERROR(H32/W32,"N.A.")</f>
        <v>870.39036847865748</v>
      </c>
      <c r="AM32" s="28"/>
      <c r="AN32" s="27">
        <f>IFERROR(J32/Y32,"N.A.")</f>
        <v>0</v>
      </c>
      <c r="AO32" s="28"/>
      <c r="AP32" s="27">
        <f>IFERROR(L32/AA32,"N.A.")</f>
        <v>6051.358096343587</v>
      </c>
      <c r="AQ32" s="28"/>
      <c r="AR32" s="16">
        <f>IFERROR(N32/AC32, "N.A.")</f>
        <v>6051.358096343587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6454429.9999999991</v>
      </c>
      <c r="I39" s="2"/>
      <c r="J39" s="2">
        <v>0</v>
      </c>
      <c r="K39" s="2"/>
      <c r="L39" s="1">
        <f>B39+D39+F39+H39+J39</f>
        <v>6454429.9999999991</v>
      </c>
      <c r="M39" s="13">
        <f>C39+E39+G39+I39+K39</f>
        <v>0</v>
      </c>
      <c r="N39" s="14">
        <f>L39+M39</f>
        <v>6454429.9999999991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2362</v>
      </c>
      <c r="X39" s="2">
        <v>0</v>
      </c>
      <c r="Y39" s="2">
        <v>228</v>
      </c>
      <c r="Z39" s="2">
        <v>0</v>
      </c>
      <c r="AA39" s="1">
        <f>Q39+S39+U39+W39+Y39</f>
        <v>2590</v>
      </c>
      <c r="AB39" s="13">
        <f>R39+T39+V39+X39+Z39</f>
        <v>0</v>
      </c>
      <c r="AC39" s="14">
        <f>AA39+AB39</f>
        <v>2590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2732.612193056731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2492.0579150579147</v>
      </c>
      <c r="AQ39" s="13" t="str">
        <f t="shared" si="30"/>
        <v>N.A.</v>
      </c>
      <c r="AR39" s="14">
        <f t="shared" si="30"/>
        <v>2492.0579150579147</v>
      </c>
    </row>
    <row r="40" spans="1:44" ht="15" customHeight="1" thickBot="1" x14ac:dyDescent="0.3">
      <c r="A40" s="3" t="s">
        <v>13</v>
      </c>
      <c r="B40" s="2">
        <v>4217655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4217655</v>
      </c>
      <c r="M40" s="13">
        <f t="shared" si="31"/>
        <v>0</v>
      </c>
      <c r="N40" s="14">
        <f t="shared" ref="N40:N42" si="32">L40+M40</f>
        <v>4217655</v>
      </c>
      <c r="P40" s="3" t="s">
        <v>13</v>
      </c>
      <c r="Q40" s="2">
        <v>1459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1459</v>
      </c>
      <c r="AB40" s="13">
        <f t="shared" si="33"/>
        <v>0</v>
      </c>
      <c r="AC40" s="14">
        <f t="shared" ref="AC40:AC42" si="34">AA40+AB40</f>
        <v>1459</v>
      </c>
      <c r="AE40" s="3" t="s">
        <v>13</v>
      </c>
      <c r="AF40" s="2">
        <f t="shared" ref="AF40:AF43" si="35">IFERROR(B40/Q40, "N.A.")</f>
        <v>2890.7847840986979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2890.7847840986979</v>
      </c>
      <c r="AQ40" s="13" t="str">
        <f t="shared" si="30"/>
        <v>N.A.</v>
      </c>
      <c r="AR40" s="14">
        <f t="shared" si="30"/>
        <v>2890.7847840986979</v>
      </c>
    </row>
    <row r="41" spans="1:44" ht="15" customHeight="1" thickBot="1" x14ac:dyDescent="0.3">
      <c r="A41" s="3" t="s">
        <v>14</v>
      </c>
      <c r="B41" s="2">
        <v>11748560.000000002</v>
      </c>
      <c r="C41" s="2">
        <v>17005600</v>
      </c>
      <c r="D41" s="2"/>
      <c r="E41" s="2"/>
      <c r="F41" s="2"/>
      <c r="G41" s="2">
        <v>0</v>
      </c>
      <c r="H41" s="2"/>
      <c r="I41" s="2"/>
      <c r="J41" s="2"/>
      <c r="K41" s="2"/>
      <c r="L41" s="1">
        <f t="shared" si="31"/>
        <v>11748560.000000002</v>
      </c>
      <c r="M41" s="13">
        <f t="shared" si="31"/>
        <v>17005600</v>
      </c>
      <c r="N41" s="14">
        <f t="shared" si="32"/>
        <v>28754160</v>
      </c>
      <c r="P41" s="3" t="s">
        <v>14</v>
      </c>
      <c r="Q41" s="2">
        <v>2249</v>
      </c>
      <c r="R41" s="2">
        <v>3057</v>
      </c>
      <c r="S41" s="2">
        <v>0</v>
      </c>
      <c r="T41" s="2">
        <v>0</v>
      </c>
      <c r="U41" s="2">
        <v>0</v>
      </c>
      <c r="V41" s="2">
        <v>481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2249</v>
      </c>
      <c r="AB41" s="13">
        <f t="shared" si="33"/>
        <v>3538</v>
      </c>
      <c r="AC41" s="14">
        <f t="shared" si="34"/>
        <v>5787</v>
      </c>
      <c r="AE41" s="3" t="s">
        <v>14</v>
      </c>
      <c r="AF41" s="2">
        <f t="shared" si="35"/>
        <v>5223.9039573143627</v>
      </c>
      <c r="AG41" s="2">
        <f t="shared" si="30"/>
        <v>5562.8393850179918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5223.9039573143627</v>
      </c>
      <c r="AQ41" s="13">
        <f t="shared" si="30"/>
        <v>4806.5573770491801</v>
      </c>
      <c r="AR41" s="14">
        <f t="shared" si="30"/>
        <v>4968.7506480041475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15966215.000000002</v>
      </c>
      <c r="C43" s="2">
        <v>17005600</v>
      </c>
      <c r="D43" s="2"/>
      <c r="E43" s="2"/>
      <c r="F43" s="2"/>
      <c r="G43" s="2">
        <v>0</v>
      </c>
      <c r="H43" s="2">
        <v>6454429.9999999991</v>
      </c>
      <c r="I43" s="2"/>
      <c r="J43" s="2">
        <v>0</v>
      </c>
      <c r="K43" s="2"/>
      <c r="L43" s="1">
        <f t="shared" ref="L43" si="36">B43+D43+F43+H43+J43</f>
        <v>22420645</v>
      </c>
      <c r="M43" s="13">
        <f t="shared" ref="M43" si="37">C43+E43+G43+I43+K43</f>
        <v>17005600</v>
      </c>
      <c r="N43" s="17">
        <f t="shared" ref="N43" si="38">L43+M43</f>
        <v>39426245</v>
      </c>
      <c r="P43" s="4" t="s">
        <v>16</v>
      </c>
      <c r="Q43" s="2">
        <v>3708</v>
      </c>
      <c r="R43" s="2">
        <v>3057</v>
      </c>
      <c r="S43" s="2">
        <v>0</v>
      </c>
      <c r="T43" s="2">
        <v>0</v>
      </c>
      <c r="U43" s="2">
        <v>0</v>
      </c>
      <c r="V43" s="2">
        <v>481</v>
      </c>
      <c r="W43" s="2">
        <v>2362</v>
      </c>
      <c r="X43" s="2">
        <v>0</v>
      </c>
      <c r="Y43" s="2">
        <v>228</v>
      </c>
      <c r="Z43" s="2">
        <v>0</v>
      </c>
      <c r="AA43" s="1">
        <f t="shared" ref="AA43" si="39">Q43+S43+U43+W43+Y43</f>
        <v>6298</v>
      </c>
      <c r="AB43" s="13">
        <f t="shared" ref="AB43" si="40">R43+T43+V43+X43+Z43</f>
        <v>3538</v>
      </c>
      <c r="AC43" s="17">
        <f t="shared" ref="AC43" si="41">AA43+AB43</f>
        <v>9836</v>
      </c>
      <c r="AE43" s="4" t="s">
        <v>16</v>
      </c>
      <c r="AF43" s="2">
        <f t="shared" si="35"/>
        <v>4305.8832254584686</v>
      </c>
      <c r="AG43" s="2">
        <f t="shared" si="30"/>
        <v>5562.8393850179918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2732.612193056731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3559.9626865671644</v>
      </c>
      <c r="AQ43" s="13">
        <f t="shared" ref="AQ43" si="43">IFERROR(M43/AB43, "N.A.")</f>
        <v>4806.5573770491801</v>
      </c>
      <c r="AR43" s="14">
        <f t="shared" ref="AR43" si="44">IFERROR(N43/AC43, "N.A.")</f>
        <v>4008.3616307442048</v>
      </c>
    </row>
    <row r="44" spans="1:44" ht="15" customHeight="1" thickBot="1" x14ac:dyDescent="0.3">
      <c r="A44" s="5" t="s">
        <v>0</v>
      </c>
      <c r="B44" s="24">
        <f>B43+C43</f>
        <v>32971815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6454429.9999999991</v>
      </c>
      <c r="I44" s="26"/>
      <c r="J44" s="24">
        <f>J43+K43</f>
        <v>0</v>
      </c>
      <c r="K44" s="26"/>
      <c r="L44" s="24">
        <f>L43+M43</f>
        <v>39426245</v>
      </c>
      <c r="M44" s="25"/>
      <c r="N44" s="18">
        <f>B44+D44+F44+H44+J44</f>
        <v>39426245</v>
      </c>
      <c r="P44" s="5" t="s">
        <v>0</v>
      </c>
      <c r="Q44" s="24">
        <f>Q43+R43</f>
        <v>6765</v>
      </c>
      <c r="R44" s="26"/>
      <c r="S44" s="24">
        <f>S43+T43</f>
        <v>0</v>
      </c>
      <c r="T44" s="26"/>
      <c r="U44" s="24">
        <f>U43+V43</f>
        <v>481</v>
      </c>
      <c r="V44" s="26"/>
      <c r="W44" s="24">
        <f>W43+X43</f>
        <v>2362</v>
      </c>
      <c r="X44" s="26"/>
      <c r="Y44" s="24">
        <f>Y43+Z43</f>
        <v>228</v>
      </c>
      <c r="Z44" s="26"/>
      <c r="AA44" s="24">
        <f>AA43+AB43</f>
        <v>9836</v>
      </c>
      <c r="AB44" s="25"/>
      <c r="AC44" s="18">
        <f>Q44+S44+U44+W44+Y44</f>
        <v>9836</v>
      </c>
      <c r="AE44" s="5" t="s">
        <v>0</v>
      </c>
      <c r="AF44" s="27">
        <f>IFERROR(B44/Q44,"N.A.")</f>
        <v>4873.8824833702884</v>
      </c>
      <c r="AG44" s="28"/>
      <c r="AH44" s="27" t="str">
        <f>IFERROR(D44/S44,"N.A.")</f>
        <v>N.A.</v>
      </c>
      <c r="AI44" s="28"/>
      <c r="AJ44" s="27">
        <f>IFERROR(F44/U44,"N.A.")</f>
        <v>0</v>
      </c>
      <c r="AK44" s="28"/>
      <c r="AL44" s="27">
        <f>IFERROR(H44/W44,"N.A.")</f>
        <v>2732.612193056731</v>
      </c>
      <c r="AM44" s="28"/>
      <c r="AN44" s="27">
        <f>IFERROR(J44/Y44,"N.A.")</f>
        <v>0</v>
      </c>
      <c r="AO44" s="28"/>
      <c r="AP44" s="27">
        <f>IFERROR(L44/AA44,"N.A.")</f>
        <v>4008.3616307442048</v>
      </c>
      <c r="AQ44" s="28"/>
      <c r="AR44" s="16">
        <f>IFERROR(N44/AC44, "N.A.")</f>
        <v>4008.3616307442048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2018 T3</dc:title>
  <dc:subject>Matriz Hussmanns Quintana Roo, 2018-T3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2025-12-16T14:44:22Z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